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geichman\Downloads\"/>
    </mc:Choice>
  </mc:AlternateContent>
  <xr:revisionPtr revIDLastSave="0" documentId="13_ncr:1_{2B8F7719-F9AB-4BC8-9562-1C249824E1FE}" xr6:coauthVersionLast="47" xr6:coauthVersionMax="47" xr10:uidLastSave="{00000000-0000-0000-0000-000000000000}"/>
  <bookViews>
    <workbookView xWindow="26895" yWindow="2085" windowWidth="23565" windowHeight="18060" xr2:uid="{00000000-000D-0000-FFFF-FFFF00000000}"/>
  </bookViews>
  <sheets>
    <sheet name="Costs &amp; Resources" sheetId="6" r:id="rId1"/>
    <sheet name="Spending Plan - OFF Campus" sheetId="5" r:id="rId2"/>
    <sheet name="Fees" sheetId="7" r:id="rId3"/>
  </sheets>
  <calcPr calcId="191028"/>
  <customWorkbookViews>
    <customWorkbookView name="Laura Peterson - Personal View" guid="{3F03083A-A14C-4C3E-B29C-6CAF91E452FB}" mergeInterval="0" personalView="1" xWindow="449" windowWidth="1459" windowHeight="1024" activeSheetId="3"/>
    <customWorkbookView name="Anabelle Sanko - Personal View" guid="{13445976-5095-495F-B077-64D8D30B9536}" mergeInterval="0" personalView="1" maximized="1" xWindow="1672" yWindow="-13" windowWidth="1696" windowHeight="1026" activeSheetId="2"/>
    <customWorkbookView name="Jodi Kaus - Personal View" guid="{0C0220E7-9143-4843-A65B-3E7E526898B1}"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6" l="1"/>
  <c r="M7" i="6"/>
  <c r="M10" i="6"/>
  <c r="M13" i="6"/>
  <c r="B40" i="5"/>
  <c r="E31" i="6" l="1"/>
  <c r="C31" i="6"/>
  <c r="E30" i="6"/>
  <c r="I4" i="6" s="1"/>
  <c r="D30" i="6"/>
  <c r="C35" i="6"/>
  <c r="C36" i="6"/>
  <c r="E5" i="6" s="1"/>
  <c r="C37" i="6"/>
  <c r="C38" i="6"/>
  <c r="C39" i="6"/>
  <c r="C40" i="6"/>
  <c r="C41" i="6"/>
  <c r="C42" i="6"/>
  <c r="C43" i="6"/>
  <c r="C34" i="6"/>
  <c r="L8" i="6"/>
  <c r="B44" i="6"/>
  <c r="B23" i="6"/>
  <c r="K12" i="6" s="1"/>
  <c r="H14" i="6"/>
  <c r="E14" i="6"/>
  <c r="F4" i="6"/>
  <c r="E4" i="6"/>
  <c r="L5" i="6" l="1"/>
  <c r="K5" i="6"/>
  <c r="I5" i="6"/>
  <c r="I9" i="6" s="1"/>
  <c r="J5" i="6"/>
  <c r="H5" i="6"/>
  <c r="C5" i="6"/>
  <c r="G5" i="6"/>
  <c r="F5" i="6"/>
  <c r="D4" i="6"/>
  <c r="K4" i="6"/>
  <c r="H4" i="6"/>
  <c r="H9" i="6" s="1"/>
  <c r="H15" i="6" s="1"/>
  <c r="H16" i="6" s="1"/>
  <c r="J4" i="6"/>
  <c r="L4" i="6"/>
  <c r="L9" i="6" s="1"/>
  <c r="C44" i="6"/>
  <c r="G12" i="6"/>
  <c r="L12" i="6"/>
  <c r="D5" i="6"/>
  <c r="D12" i="6"/>
  <c r="J12" i="6"/>
  <c r="C12" i="6"/>
  <c r="I12" i="6"/>
  <c r="F12" i="6"/>
  <c r="F8" i="6"/>
  <c r="K23" i="6"/>
  <c r="K25" i="6" s="1"/>
  <c r="K27" i="6" s="1"/>
  <c r="G8" i="6"/>
  <c r="K8" i="6"/>
  <c r="H23" i="6"/>
  <c r="H25" i="6" s="1"/>
  <c r="H27" i="6" s="1"/>
  <c r="D8" i="6"/>
  <c r="J8" i="6"/>
  <c r="E23" i="6"/>
  <c r="E25" i="6" s="1"/>
  <c r="E27" i="6" s="1"/>
  <c r="C8" i="6"/>
  <c r="I8" i="6"/>
  <c r="G4" i="6"/>
  <c r="C4" i="6"/>
  <c r="E9" i="6"/>
  <c r="E15" i="6" s="1"/>
  <c r="E16" i="6" s="1"/>
  <c r="J9" i="6" l="1"/>
  <c r="M5" i="6"/>
  <c r="F9" i="6"/>
  <c r="M4" i="6"/>
  <c r="K9" i="6"/>
  <c r="M8" i="6"/>
  <c r="D9" i="6"/>
  <c r="M12" i="6"/>
  <c r="G9" i="6"/>
  <c r="C9" i="6"/>
  <c r="D11" i="6"/>
  <c r="D14" i="6" s="1"/>
  <c r="D15" i="6" s="1"/>
  <c r="D16" i="6" s="1"/>
  <c r="C11" i="6"/>
  <c r="G11" i="6"/>
  <c r="G14" i="6" s="1"/>
  <c r="F11" i="6"/>
  <c r="F14" i="6" s="1"/>
  <c r="J11" i="6"/>
  <c r="J14" i="6" s="1"/>
  <c r="I11" i="6"/>
  <c r="I14" i="6" s="1"/>
  <c r="I15" i="6" s="1"/>
  <c r="I16" i="6" s="1"/>
  <c r="K14" i="6"/>
  <c r="L14" i="6"/>
  <c r="L15" i="6" s="1"/>
  <c r="L16" i="6" s="1"/>
  <c r="J15" i="6" l="1"/>
  <c r="J16" i="6" s="1"/>
  <c r="F15" i="6"/>
  <c r="F16" i="6" s="1"/>
  <c r="K15" i="6"/>
  <c r="K16" i="6" s="1"/>
  <c r="M11" i="6"/>
  <c r="M9" i="6"/>
  <c r="G15" i="6"/>
  <c r="G16" i="6" s="1"/>
  <c r="C14" i="6"/>
  <c r="M14" i="6" s="1"/>
  <c r="C15" i="6" l="1"/>
  <c r="M15" i="6" s="1"/>
  <c r="C16" i="6" l="1"/>
</calcChain>
</file>

<file path=xl/sharedStrings.xml><?xml version="1.0" encoding="utf-8"?>
<sst xmlns="http://schemas.openxmlformats.org/spreadsheetml/2006/main" count="148" uniqueCount="108">
  <si>
    <t>VET MED EDUCATION FINANCIAL PLAN</t>
  </si>
  <si>
    <t>ENTER STUDENT'S NAME HERE</t>
  </si>
  <si>
    <t>1st Year</t>
  </si>
  <si>
    <t>2nd Year</t>
  </si>
  <si>
    <t>3rd Year</t>
  </si>
  <si>
    <t>4th Year</t>
  </si>
  <si>
    <t>Semester</t>
  </si>
  <si>
    <t>Fall</t>
  </si>
  <si>
    <t>Spring</t>
  </si>
  <si>
    <t>Summer</t>
  </si>
  <si>
    <t>Totals</t>
  </si>
  <si>
    <t>Estimated tuition</t>
  </si>
  <si>
    <t>Required estimated campus fees</t>
  </si>
  <si>
    <t>Required campus fees</t>
  </si>
  <si>
    <t>Books and supplies</t>
  </si>
  <si>
    <t>Parking permit &amp; sports pass</t>
  </si>
  <si>
    <t>Spending Plan Amount</t>
  </si>
  <si>
    <t>Miscellaneous/personal expenses</t>
  </si>
  <si>
    <t>Total Expenses Per Semester</t>
  </si>
  <si>
    <t>Total Expenses</t>
  </si>
  <si>
    <t>Scholarships &amp; grants</t>
  </si>
  <si>
    <t>Money from summer job</t>
  </si>
  <si>
    <t>Money from semester job</t>
  </si>
  <si>
    <t>Money from other sources</t>
  </si>
  <si>
    <t>Total Resources Per Semester</t>
  </si>
  <si>
    <t>Total Resources</t>
  </si>
  <si>
    <t>Estimated Student Loans Needed</t>
  </si>
  <si>
    <t>Estimated student loans needed</t>
  </si>
  <si>
    <t>Excess Resources to Save</t>
  </si>
  <si>
    <t xml:space="preserve">Enter information for semester job </t>
  </si>
  <si>
    <t xml:space="preserve">This spreadsheet will help you estimate costs and resources throughout your college career. This tool can also help you estimate the amount of student loans you might need and shows the effect that changes in monthly income, decreases in living expenses and scholarships can have on your finances. </t>
  </si>
  <si>
    <t>Income from job</t>
  </si>
  <si>
    <t>Summer Savings</t>
  </si>
  <si>
    <t>Hourly Wage</t>
  </si>
  <si>
    <t>Hourly wage</t>
  </si>
  <si>
    <t>Hours per week</t>
  </si>
  <si>
    <t>Tax Rate %</t>
  </si>
  <si>
    <t>Months worked</t>
  </si>
  <si>
    <t>Monthly total</t>
  </si>
  <si>
    <t>Monthly Expenses</t>
  </si>
  <si>
    <t>Possible Savings</t>
  </si>
  <si>
    <t>% used to pay school</t>
  </si>
  <si>
    <t>Savings toward school</t>
  </si>
  <si>
    <t>Tuition &amp; Fees Cost Inputs</t>
  </si>
  <si>
    <t>VM In</t>
  </si>
  <si>
    <t>VM Out</t>
  </si>
  <si>
    <t>Tuition rate per credit 2025-26</t>
  </si>
  <si>
    <t>Vet in</t>
  </si>
  <si>
    <t>Student Services Fee per semester</t>
  </si>
  <si>
    <t>OR</t>
  </si>
  <si>
    <t>Course/             Program Fees</t>
  </si>
  <si>
    <t>Credits</t>
  </si>
  <si>
    <t>Fall 1</t>
  </si>
  <si>
    <t>Spring 1</t>
  </si>
  <si>
    <t>Summer 1</t>
  </si>
  <si>
    <t>Fall 2</t>
  </si>
  <si>
    <t>Spring 2</t>
  </si>
  <si>
    <t>Summer 2</t>
  </si>
  <si>
    <t>Fall 3</t>
  </si>
  <si>
    <t>Spring 3</t>
  </si>
  <si>
    <t>Fall 4</t>
  </si>
  <si>
    <t>Spring 4</t>
  </si>
  <si>
    <t>Total</t>
  </si>
  <si>
    <t>Off-Campus
Monthly Budget</t>
  </si>
  <si>
    <t>ENTER STUDENT NAME HERE</t>
  </si>
  <si>
    <t>Monthly</t>
  </si>
  <si>
    <t>Expenses</t>
  </si>
  <si>
    <t>Housing &amp; Utilities</t>
  </si>
  <si>
    <t>Utilities (electricity, gas, water, trash)</t>
  </si>
  <si>
    <t>Internet</t>
  </si>
  <si>
    <t>Phone</t>
  </si>
  <si>
    <t>Transportation</t>
  </si>
  <si>
    <t>Auto Loan</t>
  </si>
  <si>
    <t>Auto Insurance</t>
  </si>
  <si>
    <t>Fuel</t>
  </si>
  <si>
    <t>Maintenance (oil changes, car wash)</t>
  </si>
  <si>
    <t>Living Expenses</t>
  </si>
  <si>
    <t>Groceries</t>
  </si>
  <si>
    <t>Meals Out</t>
  </si>
  <si>
    <t>Clothing</t>
  </si>
  <si>
    <t>Other (haircut, alcohol, tobacco, etc.)</t>
  </si>
  <si>
    <t>Healthcare</t>
  </si>
  <si>
    <t>Health Insurance</t>
  </si>
  <si>
    <t>Medical Bills (copay, uncovered doctor visit, or Rx, etc.)</t>
  </si>
  <si>
    <t>Credit Card &amp; Loan Payments</t>
  </si>
  <si>
    <t>Credit Card (w/ balance not paid in full each month)</t>
  </si>
  <si>
    <t>Student Loan (if currently paying)</t>
  </si>
  <si>
    <t>Personal Spending</t>
  </si>
  <si>
    <t>Streaming Subscriptions</t>
  </si>
  <si>
    <t>Entertainment (Aggieville, video games, movies, concerts, etc.)</t>
  </si>
  <si>
    <t>Pet</t>
  </si>
  <si>
    <t>Hobbies &amp; Sports</t>
  </si>
  <si>
    <t>Travel/Vacations</t>
  </si>
  <si>
    <t>Gifts &amp; Donations</t>
  </si>
  <si>
    <t>Savings/Investments</t>
  </si>
  <si>
    <t xml:space="preserve">Emergency Fund </t>
  </si>
  <si>
    <t>Investment (stock, bond, funds, real estate, etc.)</t>
  </si>
  <si>
    <t>Other savings (major purchase, vacation, etc.)</t>
  </si>
  <si>
    <t>College of Vet Med Fee</t>
  </si>
  <si>
    <t>Technology Fee</t>
  </si>
  <si>
    <t>Vet out</t>
  </si>
  <si>
    <t>Student service fee 9+ credits</t>
  </si>
  <si>
    <t>Student service fee &lt;9 credits</t>
  </si>
  <si>
    <t>---</t>
  </si>
  <si>
    <t>Rent/Mortgage</t>
  </si>
  <si>
    <t>Renters/Home Owner's Insurance</t>
  </si>
  <si>
    <t>Rideshares</t>
  </si>
  <si>
    <t>Summer before 1st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</si>
</sst>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_([$$-409]* #,##0.00_);_([$$-409]* \(#,##0.00\);_([$$-409]* &quot;-&quot;??_);_(@_)"/>
  </numFmts>
  <fonts count="37" x14ac:knownFonts="1">
    <font>
      <sz val="11"/>
      <color theme="1"/>
      <name val="Calibri"/>
      <family val="2"/>
      <scheme val="minor"/>
    </font>
    <font>
      <b/>
      <sz val="11"/>
      <name val="Aptos"/>
      <family val="2"/>
    </font>
    <font>
      <i/>
      <sz val="11"/>
      <color rgb="FF7030A0"/>
      <name val="Aptos"/>
      <family val="2"/>
    </font>
    <font>
      <sz val="11"/>
      <color rgb="FF7030A0"/>
      <name val="Aptos"/>
      <family val="2"/>
    </font>
    <font>
      <sz val="11"/>
      <color rgb="FF000000"/>
      <name val="Calibri"/>
      <family val="2"/>
    </font>
    <font>
      <b/>
      <sz val="12"/>
      <color rgb="FF000000"/>
      <name val="Calibri"/>
      <family val="2"/>
    </font>
    <font>
      <b/>
      <i/>
      <sz val="11"/>
      <name val="Aptos"/>
      <family val="2"/>
    </font>
    <font>
      <b/>
      <sz val="11"/>
      <color rgb="FF000000"/>
      <name val="Aptos"/>
      <family val="2"/>
    </font>
    <font>
      <sz val="11"/>
      <color rgb="FF000000"/>
      <name val="Aptos"/>
      <family val="2"/>
    </font>
    <font>
      <b/>
      <i/>
      <sz val="10"/>
      <color rgb="FF000000"/>
      <name val="Aptos"/>
      <family val="2"/>
    </font>
    <font>
      <b/>
      <i/>
      <sz val="10"/>
      <color rgb="FFFFFFFF"/>
      <name val="Aptos"/>
      <family val="2"/>
    </font>
    <font>
      <sz val="11"/>
      <color rgb="FFFFFFFF"/>
      <name val="Aptos"/>
      <family val="2"/>
    </font>
    <font>
      <b/>
      <sz val="11"/>
      <color rgb="FF000000"/>
      <name val="Calibri"/>
      <family val="2"/>
    </font>
    <font>
      <b/>
      <sz val="11"/>
      <color rgb="FFFFFFFF"/>
      <name val="Aptos"/>
      <family val="2"/>
    </font>
    <font>
      <b/>
      <sz val="12"/>
      <color rgb="FF7030A0"/>
      <name val="Calibri"/>
      <family val="2"/>
    </font>
    <font>
      <b/>
      <sz val="14"/>
      <color rgb="FF000000"/>
      <name val="Calibri"/>
      <family val="2"/>
    </font>
    <font>
      <b/>
      <sz val="11"/>
      <name val="Calibri"/>
      <family val="2"/>
    </font>
    <font>
      <i/>
      <sz val="11"/>
      <color rgb="FF000000"/>
      <name val="Calibri"/>
      <family val="2"/>
    </font>
    <font>
      <i/>
      <sz val="11"/>
      <color rgb="FFE26B0A"/>
      <name val="Calibri"/>
      <family val="2"/>
    </font>
    <font>
      <b/>
      <i/>
      <sz val="11"/>
      <color rgb="FF000000"/>
      <name val="Calibri"/>
      <family val="2"/>
    </font>
    <font>
      <u/>
      <sz val="11"/>
      <color rgb="FF0000FF"/>
      <name val="Calibri"/>
      <family val="2"/>
    </font>
    <font>
      <sz val="11"/>
      <color rgb="FF366092"/>
      <name val="Calibri"/>
      <family val="2"/>
    </font>
    <font>
      <sz val="10"/>
      <color rgb="FF000000"/>
      <name val="Calibri"/>
      <family val="2"/>
    </font>
    <font>
      <b/>
      <sz val="11"/>
      <color rgb="FFE26B0A"/>
      <name val="Calibri"/>
      <family val="2"/>
    </font>
    <font>
      <sz val="11"/>
      <color rgb="FF366092"/>
      <name val="Calibri Light"/>
      <family val="2"/>
    </font>
    <font>
      <b/>
      <sz val="11"/>
      <color rgb="FF7030A0"/>
      <name val="Calibri"/>
      <family val="2"/>
    </font>
    <font>
      <b/>
      <i/>
      <sz val="14"/>
      <color rgb="FF7030A0"/>
      <name val="Calibri"/>
      <family val="2"/>
    </font>
    <font>
      <b/>
      <i/>
      <sz val="14"/>
      <color rgb="FFFF0000"/>
      <name val="Calibri"/>
      <family val="2"/>
    </font>
    <font>
      <sz val="11"/>
      <color rgb="FFFF0000"/>
      <name val="Calibri"/>
      <family val="2"/>
    </font>
    <font>
      <b/>
      <sz val="22"/>
      <color rgb="FF000000"/>
      <name val="Aptos ExtraBold"/>
      <family val="2"/>
    </font>
    <font>
      <sz val="22"/>
      <color rgb="FF000000"/>
      <name val="Arial Black"/>
      <family val="2"/>
    </font>
    <font>
      <b/>
      <sz val="24"/>
      <name val="Aptos"/>
      <family val="2"/>
    </font>
    <font>
      <b/>
      <i/>
      <sz val="12"/>
      <color rgb="FF7030A0"/>
      <name val="Aptos"/>
      <family val="2"/>
    </font>
    <font>
      <b/>
      <sz val="12"/>
      <color theme="1"/>
      <name val="Aptos"/>
      <family val="2"/>
    </font>
    <font>
      <sz val="12"/>
      <color theme="1"/>
      <name val="Aptos"/>
      <family val="2"/>
    </font>
    <font>
      <b/>
      <sz val="12"/>
      <color theme="1"/>
      <name val="Calibri"/>
      <family val="2"/>
      <scheme val="minor"/>
    </font>
    <font>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B1A0C7"/>
        <bgColor rgb="FF000000"/>
      </patternFill>
    </fill>
    <fill>
      <patternFill patternType="solid">
        <fgColor rgb="FFCCC0DA"/>
        <bgColor rgb="FF000000"/>
      </patternFill>
    </fill>
    <fill>
      <patternFill patternType="solid">
        <fgColor rgb="FF60497A"/>
        <bgColor rgb="FF000000"/>
      </patternFill>
    </fill>
    <fill>
      <patternFill patternType="solid">
        <fgColor rgb="FFFFFFFF"/>
        <bgColor rgb="FF000000"/>
      </patternFill>
    </fill>
    <fill>
      <patternFill patternType="solid">
        <fgColor rgb="FFF6F896"/>
        <bgColor rgb="FF000000"/>
      </patternFill>
    </fill>
    <fill>
      <patternFill patternType="solid">
        <fgColor rgb="FFF2F2F2"/>
        <bgColor rgb="FF000000"/>
      </patternFill>
    </fill>
    <fill>
      <patternFill patternType="solid">
        <fgColor theme="1"/>
        <bgColor rgb="FF000000"/>
      </patternFill>
    </fill>
    <fill>
      <patternFill patternType="solid">
        <fgColor theme="0"/>
        <bgColor rgb="FF000000"/>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double">
        <color rgb="FFFEF25C"/>
      </top>
      <bottom style="double">
        <color rgb="FFFEF25C"/>
      </bottom>
      <diagonal/>
    </border>
    <border>
      <left/>
      <right/>
      <top/>
      <bottom style="medium">
        <color rgb="FF000000"/>
      </bottom>
      <diagonal/>
    </border>
    <border>
      <left style="medium">
        <color indexed="64"/>
      </left>
      <right/>
      <top style="medium">
        <color indexed="64"/>
      </top>
      <bottom style="thin">
        <color rgb="FFD9D9D9"/>
      </bottom>
      <diagonal/>
    </border>
    <border>
      <left style="thin">
        <color rgb="FFD9D9D9"/>
      </left>
      <right/>
      <top/>
      <bottom style="thin">
        <color rgb="FFD9D9D9"/>
      </bottom>
      <diagonal/>
    </border>
    <border>
      <left/>
      <right/>
      <top style="medium">
        <color indexed="64"/>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style="thin">
        <color rgb="FFD9D9D9"/>
      </left>
      <right/>
      <top style="thin">
        <color rgb="FFD9D9D9"/>
      </top>
      <bottom style="thin">
        <color rgb="FFD9D9D9"/>
      </bottom>
      <diagonal/>
    </border>
    <border>
      <left/>
      <right/>
      <top style="thin">
        <color indexed="64"/>
      </top>
      <bottom/>
      <diagonal/>
    </border>
    <border>
      <left/>
      <right/>
      <top style="thin">
        <color rgb="FFD9D9D9"/>
      </top>
      <bottom style="thin">
        <color rgb="FFD9D9D9"/>
      </bottom>
      <diagonal/>
    </border>
    <border>
      <left style="thin">
        <color rgb="FFEEECE1"/>
      </left>
      <right/>
      <top style="thin">
        <color rgb="FFD9D9D9"/>
      </top>
      <bottom style="thin">
        <color rgb="FFD9D9D9"/>
      </bottom>
      <diagonal/>
    </border>
    <border>
      <left style="thin">
        <color rgb="FFEEECE1"/>
      </left>
      <right style="thin">
        <color rgb="FFEEECE1"/>
      </right>
      <top style="thin">
        <color rgb="FFD9D9D9"/>
      </top>
      <bottom style="thin">
        <color rgb="FFD9D9D9"/>
      </bottom>
      <diagonal/>
    </border>
    <border>
      <left style="medium">
        <color indexed="64"/>
      </left>
      <right/>
      <top style="thin">
        <color rgb="FFD9D9D9"/>
      </top>
      <bottom style="thin">
        <color rgb="FFD9D9D9"/>
      </bottom>
      <diagonal/>
    </border>
    <border>
      <left/>
      <right/>
      <top style="thin">
        <color indexed="64"/>
      </top>
      <bottom style="thin">
        <color indexed="64"/>
      </bottom>
      <diagonal/>
    </border>
    <border>
      <left style="thin">
        <color indexed="64"/>
      </left>
      <right/>
      <top style="thin">
        <color rgb="FFD9D9D9"/>
      </top>
      <bottom style="thin">
        <color rgb="FFD9D9D9"/>
      </bottom>
      <diagonal/>
    </border>
    <border>
      <left style="thin">
        <color rgb="FFFFFFFF"/>
      </left>
      <right style="thin">
        <color rgb="FFD9D9D9"/>
      </right>
      <top style="thin">
        <color rgb="FFD9D9D9"/>
      </top>
      <bottom style="thin">
        <color rgb="FFD9D9D9"/>
      </bottom>
      <diagonal/>
    </border>
    <border>
      <left style="medium">
        <color indexed="64"/>
      </left>
      <right/>
      <top style="thin">
        <color rgb="FFD9D9D9"/>
      </top>
      <bottom/>
      <diagonal/>
    </border>
    <border>
      <left style="thin">
        <color indexed="64"/>
      </left>
      <right style="thin">
        <color rgb="FFFFFFFF"/>
      </right>
      <top style="thin">
        <color rgb="FFD9D9D9"/>
      </top>
      <bottom style="double">
        <color rgb="FF4F81BD"/>
      </bottom>
      <diagonal/>
    </border>
    <border>
      <left/>
      <right/>
      <top style="double">
        <color rgb="FF4F81BD"/>
      </top>
      <bottom style="double">
        <color rgb="FF4F81BD"/>
      </bottom>
      <diagonal/>
    </border>
    <border>
      <left/>
      <right/>
      <top/>
      <bottom style="double">
        <color rgb="FF4F81BD"/>
      </bottom>
      <diagonal/>
    </border>
    <border>
      <left/>
      <right/>
      <top style="thin">
        <color rgb="FF4F81BD"/>
      </top>
      <bottom style="double">
        <color rgb="FFFEF25C"/>
      </bottom>
      <diagonal/>
    </border>
    <border>
      <left/>
      <right/>
      <top style="thin">
        <color rgb="FF4F81BD"/>
      </top>
      <bottom style="medium">
        <color rgb="FF000000"/>
      </bottom>
      <diagonal/>
    </border>
    <border>
      <left style="medium">
        <color indexed="64"/>
      </left>
      <right/>
      <top style="thin">
        <color rgb="FFD9D9D9"/>
      </top>
      <bottom style="medium">
        <color rgb="FF60497A"/>
      </bottom>
      <diagonal/>
    </border>
    <border>
      <left/>
      <right/>
      <top style="thin">
        <color rgb="FFD9D9D9"/>
      </top>
      <bottom style="medium">
        <color rgb="FF60497A"/>
      </bottom>
      <diagonal/>
    </border>
    <border>
      <left style="medium">
        <color indexed="64"/>
      </left>
      <right/>
      <top style="medium">
        <color rgb="FF60497A"/>
      </top>
      <bottom style="thin">
        <color rgb="FFD9D9D9"/>
      </bottom>
      <diagonal/>
    </border>
    <border>
      <left style="thin">
        <color rgb="FFD9D9D9"/>
      </left>
      <right style="medium">
        <color indexed="64"/>
      </right>
      <top/>
      <bottom style="thin">
        <color rgb="FFD9D9D9"/>
      </bottom>
      <diagonal/>
    </border>
    <border>
      <left/>
      <right/>
      <top style="medium">
        <color rgb="FF60497A"/>
      </top>
      <bottom style="thin">
        <color rgb="FFD9D9D9"/>
      </bottom>
      <diagonal/>
    </border>
    <border>
      <left style="thin">
        <color rgb="FFD9D9D9"/>
      </left>
      <right style="medium">
        <color indexed="64"/>
      </right>
      <top style="thin">
        <color rgb="FFD9D9D9"/>
      </top>
      <bottom style="thin">
        <color rgb="FFD9D9D9"/>
      </bottom>
      <diagonal/>
    </border>
    <border>
      <left style="medium">
        <color indexed="64"/>
      </left>
      <right/>
      <top style="thin">
        <color rgb="FFD9D9D9"/>
      </top>
      <bottom style="thin">
        <color rgb="FF4F81BD"/>
      </bottom>
      <diagonal/>
    </border>
    <border>
      <left style="medium">
        <color indexed="64"/>
      </left>
      <right/>
      <top style="thin">
        <color rgb="FF4F81BD"/>
      </top>
      <bottom style="medium">
        <color indexed="64"/>
      </bottom>
      <diagonal/>
    </border>
    <border>
      <left/>
      <right style="medium">
        <color indexed="64"/>
      </right>
      <top style="thin">
        <color rgb="FF4F81BD"/>
      </top>
      <bottom style="medium">
        <color indexed="64"/>
      </bottom>
      <diagonal/>
    </border>
    <border>
      <left/>
      <right/>
      <top style="thin">
        <color rgb="FFD9D9D9"/>
      </top>
      <bottom/>
      <diagonal/>
    </border>
    <border>
      <left/>
      <right/>
      <top style="thin">
        <color rgb="FFD9D9D9"/>
      </top>
      <bottom style="thin">
        <color rgb="FF4F81BD"/>
      </bottom>
      <diagonal/>
    </border>
    <border>
      <left style="thin">
        <color rgb="FFD9D9D9"/>
      </left>
      <right style="medium">
        <color indexed="64"/>
      </right>
      <top/>
      <bottom/>
      <diagonal/>
    </border>
    <border>
      <left style="thin">
        <color rgb="FFD9D9D9"/>
      </left>
      <right style="medium">
        <color indexed="64"/>
      </right>
      <top style="thin">
        <color rgb="FFD9D9D9"/>
      </top>
      <bottom/>
      <diagonal/>
    </border>
    <border>
      <left style="medium">
        <color indexed="64"/>
      </left>
      <right/>
      <top style="thin">
        <color rgb="FF4F81BD"/>
      </top>
      <bottom style="double">
        <color rgb="FF4F81BD"/>
      </bottom>
      <diagonal/>
    </border>
    <border>
      <left/>
      <right/>
      <top style="thin">
        <color rgb="FF4F81BD"/>
      </top>
      <bottom style="double">
        <color rgb="FF4F81BD"/>
      </bottom>
      <diagonal/>
    </border>
    <border>
      <left/>
      <right style="medium">
        <color indexed="64"/>
      </right>
      <top style="thin">
        <color rgb="FF4F81BD"/>
      </top>
      <bottom style="double">
        <color rgb="FF4F81BD"/>
      </bottom>
      <diagonal/>
    </border>
    <border>
      <left style="medium">
        <color indexed="64"/>
      </left>
      <right/>
      <top style="double">
        <color rgb="FF4F81BD"/>
      </top>
      <bottom style="thin">
        <color rgb="FF4F81BD"/>
      </bottom>
      <diagonal/>
    </border>
    <border>
      <left/>
      <right/>
      <top style="double">
        <color rgb="FF4F81BD"/>
      </top>
      <bottom style="thin">
        <color rgb="FF4F81BD"/>
      </bottom>
      <diagonal/>
    </border>
    <border>
      <left/>
      <right/>
      <top style="thin">
        <color rgb="FF4F81BD"/>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rgb="FF4F81BD"/>
      </bottom>
      <diagonal/>
    </border>
    <border>
      <left style="thin">
        <color indexed="64"/>
      </left>
      <right style="thin">
        <color indexed="64"/>
      </right>
      <top style="thin">
        <color indexed="64"/>
      </top>
      <bottom style="thin">
        <color rgb="FF4F81BD"/>
      </bottom>
      <diagonal/>
    </border>
    <border>
      <left style="thin">
        <color indexed="64"/>
      </left>
      <right/>
      <top/>
      <bottom/>
      <diagonal/>
    </border>
    <border>
      <left style="thin">
        <color rgb="FF4F81BD"/>
      </left>
      <right style="thin">
        <color rgb="FFD9D9D9"/>
      </right>
      <top/>
      <bottom/>
      <diagonal/>
    </border>
    <border>
      <left style="thin">
        <color rgb="FFD9D9D9"/>
      </left>
      <right/>
      <top style="thin">
        <color rgb="FF4F81BD"/>
      </top>
      <bottom style="thin">
        <color rgb="FF4F81BD"/>
      </bottom>
      <diagonal/>
    </border>
    <border>
      <left/>
      <right style="thin">
        <color rgb="FF4F81BD"/>
      </right>
      <top style="thin">
        <color rgb="FF4F81BD"/>
      </top>
      <bottom style="thin">
        <color rgb="FF4F81BD"/>
      </bottom>
      <diagonal/>
    </border>
    <border>
      <left/>
      <right/>
      <top style="thin">
        <color rgb="FF4F81BD"/>
      </top>
      <bottom/>
      <diagonal/>
    </border>
    <border>
      <left/>
      <right/>
      <top/>
      <bottom style="dotted">
        <color indexed="64"/>
      </bottom>
      <diagonal/>
    </border>
    <border>
      <left/>
      <right/>
      <top style="dotted">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indexed="64"/>
      </right>
      <top/>
      <bottom style="double">
        <color rgb="FF4F81BD"/>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top style="medium">
        <color rgb="FF000000"/>
      </top>
      <bottom style="thin">
        <color rgb="FFD9D9D9"/>
      </bottom>
      <diagonal/>
    </border>
    <border>
      <left style="thin">
        <color rgb="FFD9D9D9"/>
      </left>
      <right/>
      <top style="medium">
        <color rgb="FF000000"/>
      </top>
      <bottom style="thin">
        <color rgb="FFD9D9D9"/>
      </bottom>
      <diagonal/>
    </border>
    <border>
      <left/>
      <right style="medium">
        <color rgb="FF000000"/>
      </right>
      <top style="medium">
        <color rgb="FF000000"/>
      </top>
      <bottom style="thin">
        <color rgb="FFD9D9D9"/>
      </bottom>
      <diagonal/>
    </border>
    <border>
      <left style="medium">
        <color rgb="FF000000"/>
      </left>
      <right/>
      <top style="thin">
        <color indexed="64"/>
      </top>
      <bottom/>
      <diagonal/>
    </border>
    <border>
      <left/>
      <right style="medium">
        <color rgb="FF000000"/>
      </right>
      <top style="thin">
        <color rgb="FFD9D9D9"/>
      </top>
      <bottom style="thin">
        <color rgb="FFD9D9D9"/>
      </bottom>
      <diagonal/>
    </border>
    <border>
      <left style="medium">
        <color rgb="FF000000"/>
      </left>
      <right/>
      <top/>
      <bottom style="double">
        <color rgb="FF4F81BD"/>
      </bottom>
      <diagonal/>
    </border>
    <border>
      <left style="medium">
        <color rgb="FF000000"/>
      </left>
      <right/>
      <top style="double">
        <color rgb="FF4F81BD"/>
      </top>
      <bottom style="double">
        <color rgb="FF4F81BD"/>
      </bottom>
      <diagonal/>
    </border>
    <border>
      <left style="medium">
        <color rgb="FF000000"/>
      </left>
      <right/>
      <top style="thin">
        <color rgb="FF4F81BD"/>
      </top>
      <bottom style="double">
        <color rgb="FFFEF25C"/>
      </bottom>
      <diagonal/>
    </border>
    <border>
      <left style="medium">
        <color rgb="FF000000"/>
      </left>
      <right/>
      <top style="double">
        <color rgb="FFFEF25C"/>
      </top>
      <bottom style="double">
        <color rgb="FFFEF25C"/>
      </bottom>
      <diagonal/>
    </border>
    <border>
      <left/>
      <right style="thin">
        <color rgb="FFD9D9D9"/>
      </right>
      <top style="medium">
        <color rgb="FF000000"/>
      </top>
      <bottom style="thin">
        <color rgb="FFD9D9D9"/>
      </bottom>
      <diagonal/>
    </border>
    <border>
      <left/>
      <right style="medium">
        <color indexed="64"/>
      </right>
      <top style="medium">
        <color indexed="64"/>
      </top>
      <bottom style="thin">
        <color rgb="FFD9D9D9"/>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rgb="FF60497A"/>
      </bottom>
      <diagonal/>
    </border>
    <border>
      <left/>
      <right/>
      <top/>
      <bottom style="medium">
        <color rgb="FF60497A"/>
      </bottom>
      <diagonal/>
    </border>
    <border>
      <left/>
      <right style="medium">
        <color indexed="64"/>
      </right>
      <top/>
      <bottom style="medium">
        <color rgb="FF60497A"/>
      </bottom>
      <diagonal/>
    </border>
  </borders>
  <cellStyleXfs count="2">
    <xf numFmtId="0" fontId="0" fillId="0" borderId="0"/>
    <xf numFmtId="44" fontId="36" fillId="0" borderId="0" applyFont="0" applyFill="0" applyBorder="0" applyAlignment="0" applyProtection="0"/>
  </cellStyleXfs>
  <cellXfs count="197">
    <xf numFmtId="0" fontId="0" fillId="0" borderId="0" xfId="0"/>
    <xf numFmtId="0" fontId="4" fillId="0" borderId="0" xfId="0" applyFont="1"/>
    <xf numFmtId="0" fontId="5" fillId="0" borderId="0" xfId="0" applyFont="1"/>
    <xf numFmtId="6" fontId="8" fillId="3" borderId="14" xfId="0" applyNumberFormat="1" applyFont="1" applyFill="1" applyBorder="1"/>
    <xf numFmtId="6" fontId="8" fillId="4" borderId="19" xfId="0" applyNumberFormat="1" applyFont="1" applyFill="1" applyBorder="1"/>
    <xf numFmtId="6" fontId="8" fillId="3" borderId="20" xfId="0" applyNumberFormat="1" applyFont="1" applyFill="1" applyBorder="1"/>
    <xf numFmtId="6" fontId="8" fillId="4" borderId="21" xfId="0" applyNumberFormat="1" applyFont="1" applyFill="1" applyBorder="1"/>
    <xf numFmtId="6" fontId="8" fillId="3" borderId="19" xfId="0" applyNumberFormat="1" applyFont="1" applyFill="1" applyBorder="1"/>
    <xf numFmtId="0" fontId="8" fillId="0" borderId="0" xfId="0" applyFont="1"/>
    <xf numFmtId="6" fontId="8" fillId="3" borderId="27" xfId="0" applyNumberFormat="1" applyFont="1" applyFill="1" applyBorder="1"/>
    <xf numFmtId="6" fontId="8" fillId="4" borderId="14" xfId="0" applyNumberFormat="1" applyFont="1" applyFill="1" applyBorder="1"/>
    <xf numFmtId="6" fontId="7" fillId="3" borderId="29" xfId="0" applyNumberFormat="1" applyFont="1" applyFill="1" applyBorder="1"/>
    <xf numFmtId="6" fontId="7" fillId="4" borderId="29" xfId="0" applyNumberFormat="1" applyFont="1" applyFill="1" applyBorder="1"/>
    <xf numFmtId="6" fontId="8" fillId="4" borderId="17" xfId="0" applyNumberFormat="1" applyFont="1" applyFill="1" applyBorder="1"/>
    <xf numFmtId="6" fontId="8" fillId="3" borderId="17" xfId="0" applyNumberFormat="1" applyFont="1" applyFill="1" applyBorder="1"/>
    <xf numFmtId="6" fontId="7" fillId="3" borderId="30" xfId="0" applyNumberFormat="1" applyFont="1" applyFill="1" applyBorder="1"/>
    <xf numFmtId="6" fontId="7" fillId="4" borderId="30" xfId="0" applyNumberFormat="1" applyFont="1" applyFill="1" applyBorder="1"/>
    <xf numFmtId="6" fontId="7" fillId="3" borderId="9" xfId="0" applyNumberFormat="1" applyFont="1" applyFill="1" applyBorder="1"/>
    <xf numFmtId="0" fontId="7" fillId="0" borderId="3" xfId="0" applyFont="1" applyBorder="1"/>
    <xf numFmtId="6" fontId="7" fillId="4" borderId="31" xfId="0" applyNumberFormat="1" applyFont="1" applyFill="1" applyBorder="1"/>
    <xf numFmtId="6" fontId="7" fillId="3" borderId="10" xfId="0" applyNumberFormat="1" applyFont="1" applyFill="1" applyBorder="1"/>
    <xf numFmtId="0" fontId="13" fillId="0" borderId="0" xfId="0" applyFont="1"/>
    <xf numFmtId="0" fontId="12" fillId="0" borderId="0" xfId="0" applyFont="1"/>
    <xf numFmtId="0" fontId="7" fillId="0" borderId="0" xfId="0" applyFont="1"/>
    <xf numFmtId="0" fontId="13" fillId="0" borderId="3" xfId="0" applyFont="1" applyBorder="1"/>
    <xf numFmtId="0" fontId="8" fillId="0" borderId="3" xfId="0" applyFont="1" applyBorder="1"/>
    <xf numFmtId="0" fontId="8" fillId="8" borderId="34" xfId="0" applyFont="1" applyFill="1" applyBorder="1"/>
    <xf numFmtId="0" fontId="8" fillId="8" borderId="22" xfId="0" applyFont="1" applyFill="1" applyBorder="1"/>
    <xf numFmtId="0" fontId="8" fillId="8" borderId="37" xfId="0" applyFont="1" applyFill="1" applyBorder="1"/>
    <xf numFmtId="0" fontId="8" fillId="8" borderId="38" xfId="0" applyFont="1" applyFill="1" applyBorder="1"/>
    <xf numFmtId="9" fontId="8" fillId="8" borderId="37" xfId="0" applyNumberFormat="1" applyFont="1" applyFill="1" applyBorder="1"/>
    <xf numFmtId="0" fontId="7" fillId="8" borderId="39" xfId="0" applyFont="1" applyFill="1" applyBorder="1"/>
    <xf numFmtId="6" fontId="7" fillId="8" borderId="40" xfId="0" applyNumberFormat="1" applyFont="1" applyFill="1" applyBorder="1"/>
    <xf numFmtId="6" fontId="8" fillId="8" borderId="37" xfId="0" applyNumberFormat="1" applyFont="1" applyFill="1" applyBorder="1"/>
    <xf numFmtId="9" fontId="8" fillId="8" borderId="43" xfId="0" applyNumberFormat="1" applyFont="1" applyFill="1" applyBorder="1"/>
    <xf numFmtId="9" fontId="8" fillId="8" borderId="44" xfId="0" applyNumberFormat="1" applyFont="1" applyFill="1" applyBorder="1"/>
    <xf numFmtId="6" fontId="8" fillId="8" borderId="47" xfId="0" applyNumberFormat="1" applyFont="1" applyFill="1" applyBorder="1"/>
    <xf numFmtId="9" fontId="8" fillId="8" borderId="35" xfId="0" applyNumberFormat="1" applyFont="1" applyFill="1" applyBorder="1"/>
    <xf numFmtId="0" fontId="14" fillId="0" borderId="0" xfId="0" applyFont="1" applyAlignment="1">
      <alignment wrapText="1"/>
    </xf>
    <xf numFmtId="0" fontId="15" fillId="8" borderId="12" xfId="0" applyFont="1" applyFill="1" applyBorder="1"/>
    <xf numFmtId="0" fontId="15" fillId="8" borderId="0" xfId="0" applyFont="1" applyFill="1"/>
    <xf numFmtId="0" fontId="15" fillId="8" borderId="7" xfId="0" applyFont="1" applyFill="1" applyBorder="1"/>
    <xf numFmtId="0" fontId="16" fillId="8" borderId="1" xfId="0" applyFont="1" applyFill="1" applyBorder="1"/>
    <xf numFmtId="0" fontId="17" fillId="0" borderId="0" xfId="0" applyFont="1" applyAlignment="1">
      <alignment wrapText="1"/>
    </xf>
    <xf numFmtId="0" fontId="18" fillId="0" borderId="0" xfId="0" applyFont="1"/>
    <xf numFmtId="0" fontId="19" fillId="8" borderId="16" xfId="0" applyFont="1" applyFill="1" applyBorder="1"/>
    <xf numFmtId="0" fontId="4" fillId="8" borderId="17" xfId="0" applyFont="1" applyFill="1" applyBorder="1"/>
    <xf numFmtId="0" fontId="16" fillId="7" borderId="51" xfId="0" applyFont="1" applyFill="1" applyBorder="1"/>
    <xf numFmtId="0" fontId="19" fillId="0" borderId="54" xfId="0" applyFont="1" applyBorder="1" applyAlignment="1">
      <alignment wrapText="1"/>
    </xf>
    <xf numFmtId="0" fontId="19" fillId="0" borderId="0" xfId="0" applyFont="1" applyAlignment="1">
      <alignment wrapText="1"/>
    </xf>
    <xf numFmtId="0" fontId="20" fillId="0" borderId="0" xfId="0" applyFont="1"/>
    <xf numFmtId="0" fontId="19" fillId="8" borderId="15" xfId="0" applyFont="1" applyFill="1" applyBorder="1"/>
    <xf numFmtId="8" fontId="21" fillId="8" borderId="55" xfId="0" applyNumberFormat="1" applyFont="1" applyFill="1" applyBorder="1"/>
    <xf numFmtId="8" fontId="21" fillId="8" borderId="57" xfId="0" applyNumberFormat="1" applyFont="1" applyFill="1" applyBorder="1"/>
    <xf numFmtId="0" fontId="23" fillId="0" borderId="0" xfId="0" applyFont="1" applyAlignment="1">
      <alignment wrapText="1"/>
    </xf>
    <xf numFmtId="0" fontId="25" fillId="0" borderId="0" xfId="0" applyFont="1"/>
    <xf numFmtId="0" fontId="4" fillId="8" borderId="15" xfId="0" applyFont="1" applyFill="1" applyBorder="1"/>
    <xf numFmtId="44" fontId="4" fillId="8" borderId="17" xfId="0" applyNumberFormat="1" applyFont="1" applyFill="1" applyBorder="1"/>
    <xf numFmtId="0" fontId="4" fillId="0" borderId="59" xfId="0" applyFont="1" applyBorder="1"/>
    <xf numFmtId="0" fontId="4" fillId="0" borderId="60" xfId="0" applyFont="1" applyBorder="1"/>
    <xf numFmtId="0" fontId="12" fillId="8" borderId="46" xfId="0" applyFont="1" applyFill="1" applyBorder="1"/>
    <xf numFmtId="44" fontId="12" fillId="8" borderId="46" xfId="0" applyNumberFormat="1" applyFont="1" applyFill="1" applyBorder="1"/>
    <xf numFmtId="0" fontId="28" fillId="0" borderId="0" xfId="0" applyFont="1"/>
    <xf numFmtId="0" fontId="26" fillId="0" borderId="0" xfId="0" applyFont="1" applyAlignment="1">
      <alignment wrapText="1"/>
    </xf>
    <xf numFmtId="0" fontId="27" fillId="0" borderId="0" xfId="0" applyFont="1" applyAlignment="1">
      <alignment wrapText="1"/>
    </xf>
    <xf numFmtId="166" fontId="4" fillId="0" borderId="0" xfId="0" applyNumberFormat="1" applyFont="1"/>
    <xf numFmtId="44" fontId="4" fillId="0" borderId="0" xfId="0" applyNumberFormat="1" applyFont="1"/>
    <xf numFmtId="44" fontId="12" fillId="0" borderId="0" xfId="0" applyNumberFormat="1" applyFont="1"/>
    <xf numFmtId="0" fontId="2" fillId="0" borderId="0" xfId="0" applyFont="1"/>
    <xf numFmtId="0" fontId="3" fillId="0" borderId="0" xfId="0" applyFont="1"/>
    <xf numFmtId="6" fontId="8" fillId="0" borderId="0" xfId="0" applyNumberFormat="1" applyFont="1"/>
    <xf numFmtId="9" fontId="8" fillId="0" borderId="0" xfId="0" applyNumberFormat="1" applyFont="1"/>
    <xf numFmtId="6" fontId="7" fillId="0" borderId="0" xfId="0" applyNumberFormat="1" applyFont="1"/>
    <xf numFmtId="0" fontId="32" fillId="0" borderId="4" xfId="0" applyFont="1" applyBorder="1" applyAlignment="1" applyProtection="1">
      <alignment horizontal="left"/>
      <protection locked="0"/>
    </xf>
    <xf numFmtId="164" fontId="33" fillId="0" borderId="4" xfId="0" applyNumberFormat="1" applyFont="1" applyBorder="1" applyAlignment="1">
      <alignment horizontal="center"/>
    </xf>
    <xf numFmtId="0" fontId="33" fillId="0" borderId="2" xfId="0" applyFont="1" applyBorder="1" applyProtection="1">
      <protection locked="0"/>
    </xf>
    <xf numFmtId="165" fontId="34" fillId="0" borderId="1" xfId="0" applyNumberFormat="1" applyFont="1" applyBorder="1" applyProtection="1">
      <protection locked="0"/>
    </xf>
    <xf numFmtId="0" fontId="34" fillId="0" borderId="2" xfId="0" applyFont="1" applyBorder="1" applyAlignment="1" applyProtection="1">
      <alignment horizontal="left" indent="3"/>
      <protection locked="0"/>
    </xf>
    <xf numFmtId="0" fontId="33" fillId="2" borderId="1" xfId="0" applyFont="1" applyFill="1" applyBorder="1"/>
    <xf numFmtId="165" fontId="33" fillId="2" borderId="1" xfId="0" applyNumberFormat="1" applyFont="1" applyFill="1" applyBorder="1"/>
    <xf numFmtId="0" fontId="22" fillId="8" borderId="56" xfId="0" applyFont="1" applyFill="1" applyBorder="1" applyAlignment="1">
      <alignment horizontal="center"/>
    </xf>
    <xf numFmtId="0" fontId="9" fillId="3" borderId="14" xfId="0" applyFont="1" applyFill="1" applyBorder="1" applyAlignment="1">
      <alignment horizontal="center"/>
    </xf>
    <xf numFmtId="0" fontId="9" fillId="3" borderId="15" xfId="0" applyFont="1" applyFill="1" applyBorder="1" applyAlignment="1">
      <alignment horizontal="center"/>
    </xf>
    <xf numFmtId="0" fontId="9" fillId="4" borderId="16" xfId="0" applyFont="1" applyFill="1" applyBorder="1" applyAlignment="1">
      <alignment horizontal="center"/>
    </xf>
    <xf numFmtId="0" fontId="9" fillId="4" borderId="15" xfId="0" applyFont="1" applyFill="1" applyBorder="1" applyAlignment="1">
      <alignment horizontal="center"/>
    </xf>
    <xf numFmtId="0" fontId="1" fillId="0" borderId="0" xfId="0" applyFont="1"/>
    <xf numFmtId="0" fontId="7" fillId="0" borderId="66" xfId="0" applyFont="1" applyBorder="1"/>
    <xf numFmtId="0" fontId="7" fillId="0" borderId="10" xfId="0" applyFont="1" applyBorder="1"/>
    <xf numFmtId="0" fontId="10" fillId="5" borderId="79" xfId="0" applyFont="1" applyFill="1" applyBorder="1"/>
    <xf numFmtId="6" fontId="11" fillId="5" borderId="81" xfId="0" applyNumberFormat="1" applyFont="1" applyFill="1" applyBorder="1"/>
    <xf numFmtId="0" fontId="29" fillId="0" borderId="0" xfId="0" applyFont="1"/>
    <xf numFmtId="44" fontId="4" fillId="8" borderId="52" xfId="0" applyNumberFormat="1" applyFont="1" applyFill="1" applyBorder="1"/>
    <xf numFmtId="44" fontId="4" fillId="8" borderId="53" xfId="0" applyNumberFormat="1" applyFont="1" applyFill="1" applyBorder="1"/>
    <xf numFmtId="8" fontId="24" fillId="0" borderId="0" xfId="0" applyNumberFormat="1" applyFont="1"/>
    <xf numFmtId="0" fontId="35" fillId="0" borderId="0" xfId="0" applyFont="1"/>
    <xf numFmtId="165" fontId="8" fillId="3" borderId="14" xfId="1" applyNumberFormat="1" applyFont="1" applyFill="1" applyBorder="1"/>
    <xf numFmtId="165" fontId="8" fillId="3" borderId="15" xfId="1" applyNumberFormat="1" applyFont="1" applyFill="1" applyBorder="1"/>
    <xf numFmtId="165" fontId="8" fillId="4" borderId="14" xfId="1" applyNumberFormat="1" applyFont="1" applyFill="1" applyBorder="1"/>
    <xf numFmtId="165" fontId="8" fillId="4" borderId="17" xfId="1" applyNumberFormat="1" applyFont="1" applyFill="1" applyBorder="1"/>
    <xf numFmtId="165" fontId="8" fillId="3" borderId="17" xfId="1" applyNumberFormat="1" applyFont="1" applyFill="1" applyBorder="1"/>
    <xf numFmtId="165" fontId="8" fillId="3" borderId="14" xfId="0" applyNumberFormat="1" applyFont="1" applyFill="1" applyBorder="1"/>
    <xf numFmtId="165" fontId="8" fillId="3" borderId="19" xfId="0" applyNumberFormat="1" applyFont="1" applyFill="1" applyBorder="1"/>
    <xf numFmtId="165" fontId="8" fillId="4" borderId="14" xfId="0" applyNumberFormat="1" applyFont="1" applyFill="1" applyBorder="1"/>
    <xf numFmtId="165" fontId="8" fillId="4" borderId="17" xfId="0" applyNumberFormat="1" applyFont="1" applyFill="1" applyBorder="1"/>
    <xf numFmtId="165" fontId="8" fillId="3" borderId="17" xfId="0" applyNumberFormat="1" applyFont="1" applyFill="1" applyBorder="1"/>
    <xf numFmtId="165" fontId="8" fillId="3" borderId="24" xfId="0" applyNumberFormat="1" applyFont="1" applyFill="1" applyBorder="1"/>
    <xf numFmtId="165" fontId="8" fillId="3" borderId="20" xfId="0" applyNumberFormat="1" applyFont="1" applyFill="1" applyBorder="1"/>
    <xf numFmtId="165" fontId="8" fillId="0" borderId="0" xfId="0" applyNumberFormat="1" applyFont="1"/>
    <xf numFmtId="165" fontId="8" fillId="4" borderId="19" xfId="0" applyNumberFormat="1" applyFont="1" applyFill="1" applyBorder="1"/>
    <xf numFmtId="165" fontId="8" fillId="6" borderId="0" xfId="0" applyNumberFormat="1" applyFont="1" applyFill="1"/>
    <xf numFmtId="165" fontId="8" fillId="3" borderId="25" xfId="0" applyNumberFormat="1" applyFont="1" applyFill="1" applyBorder="1"/>
    <xf numFmtId="164" fontId="0" fillId="0" borderId="0" xfId="0" applyNumberFormat="1" applyAlignment="1">
      <alignment horizontal="right"/>
    </xf>
    <xf numFmtId="164" fontId="0" fillId="0" borderId="0" xfId="0" applyNumberFormat="1"/>
    <xf numFmtId="6" fontId="13" fillId="9" borderId="81" xfId="0" applyNumberFormat="1" applyFont="1" applyFill="1" applyBorder="1"/>
    <xf numFmtId="164" fontId="8" fillId="8" borderId="35" xfId="0" applyNumberFormat="1" applyFont="1" applyFill="1" applyBorder="1"/>
    <xf numFmtId="0" fontId="24" fillId="0" borderId="0" xfId="0" applyFont="1"/>
    <xf numFmtId="164" fontId="4" fillId="8" borderId="0" xfId="0" applyNumberFormat="1" applyFont="1" applyFill="1"/>
    <xf numFmtId="8" fontId="21" fillId="0" borderId="0" xfId="0" applyNumberFormat="1" applyFont="1"/>
    <xf numFmtId="0" fontId="19" fillId="8" borderId="58" xfId="0" applyFont="1" applyFill="1" applyBorder="1" applyAlignment="1">
      <alignment wrapText="1"/>
    </xf>
    <xf numFmtId="0" fontId="19" fillId="8" borderId="0" xfId="0" applyFont="1" applyFill="1" applyAlignment="1">
      <alignment wrapText="1"/>
    </xf>
    <xf numFmtId="0" fontId="7" fillId="8" borderId="39" xfId="0" applyFont="1" applyFill="1" applyBorder="1"/>
    <xf numFmtId="0" fontId="7" fillId="8" borderId="50" xfId="0" applyFont="1" applyFill="1" applyBorder="1"/>
    <xf numFmtId="0" fontId="8" fillId="8" borderId="48" xfId="0" applyFont="1" applyFill="1" applyBorder="1"/>
    <xf numFmtId="0" fontId="8" fillId="8" borderId="49" xfId="0" applyFont="1" applyFill="1" applyBorder="1"/>
    <xf numFmtId="0" fontId="7" fillId="8" borderId="45" xfId="0" applyFont="1" applyFill="1" applyBorder="1"/>
    <xf numFmtId="0" fontId="7" fillId="8" borderId="46" xfId="0" applyFont="1" applyFill="1" applyBorder="1"/>
    <xf numFmtId="0" fontId="7" fillId="0" borderId="26" xfId="0" applyFont="1" applyBorder="1"/>
    <xf numFmtId="0" fontId="7" fillId="0" borderId="41" xfId="0" applyFont="1" applyBorder="1"/>
    <xf numFmtId="0" fontId="8" fillId="8" borderId="38" xfId="0" applyFont="1" applyFill="1" applyBorder="1"/>
    <xf numFmtId="0" fontId="8" fillId="8" borderId="42" xfId="0" applyFont="1" applyFill="1" applyBorder="1"/>
    <xf numFmtId="0" fontId="8" fillId="8" borderId="34" xfId="0" applyFont="1" applyFill="1" applyBorder="1"/>
    <xf numFmtId="0" fontId="8" fillId="8" borderId="36" xfId="0" applyFont="1" applyFill="1" applyBorder="1"/>
    <xf numFmtId="0" fontId="8" fillId="8" borderId="22" xfId="0" applyFont="1" applyFill="1" applyBorder="1"/>
    <xf numFmtId="0" fontId="8" fillId="8" borderId="19" xfId="0" applyFont="1" applyFill="1" applyBorder="1"/>
    <xf numFmtId="0" fontId="7" fillId="0" borderId="84" xfId="0" applyFont="1" applyBorder="1"/>
    <xf numFmtId="0" fontId="7" fillId="0" borderId="30" xfId="0" applyFont="1" applyBorder="1"/>
    <xf numFmtId="0" fontId="12" fillId="0" borderId="23" xfId="0" applyFont="1" applyBorder="1"/>
    <xf numFmtId="0" fontId="12" fillId="0" borderId="70" xfId="0" applyFont="1" applyBorder="1"/>
    <xf numFmtId="0" fontId="7" fillId="0" borderId="85" xfId="0" applyFont="1" applyBorder="1"/>
    <xf numFmtId="0" fontId="7" fillId="0" borderId="9" xfId="0" applyFont="1" applyBorder="1"/>
    <xf numFmtId="0" fontId="12" fillId="0" borderId="71" xfId="0" applyFont="1" applyBorder="1"/>
    <xf numFmtId="0" fontId="12" fillId="0" borderId="72" xfId="0" applyFont="1" applyBorder="1"/>
    <xf numFmtId="0" fontId="2" fillId="0" borderId="11" xfId="0" applyFont="1" applyBorder="1"/>
    <xf numFmtId="0" fontId="2" fillId="0" borderId="13" xfId="0" applyFont="1" applyBorder="1"/>
    <xf numFmtId="0" fontId="14" fillId="0" borderId="61" xfId="0" applyFont="1" applyBorder="1" applyAlignment="1">
      <alignment vertical="center" wrapText="1"/>
    </xf>
    <xf numFmtId="0" fontId="14" fillId="0" borderId="62" xfId="0" applyFont="1" applyBorder="1" applyAlignment="1">
      <alignment vertical="center" wrapText="1"/>
    </xf>
    <xf numFmtId="0" fontId="14" fillId="0" borderId="63" xfId="0" applyFont="1" applyBorder="1" applyAlignment="1">
      <alignment vertical="center" wrapText="1"/>
    </xf>
    <xf numFmtId="0" fontId="14" fillId="0" borderId="64" xfId="0" applyFont="1" applyBorder="1" applyAlignment="1">
      <alignment vertical="center" wrapText="1"/>
    </xf>
    <xf numFmtId="0" fontId="14" fillId="0" borderId="0" xfId="0" applyFont="1" applyAlignment="1">
      <alignment vertical="center" wrapText="1"/>
    </xf>
    <xf numFmtId="0" fontId="14" fillId="0" borderId="65" xfId="0" applyFont="1" applyBorder="1" applyAlignment="1">
      <alignment vertical="center" wrapText="1"/>
    </xf>
    <xf numFmtId="0" fontId="14" fillId="0" borderId="66" xfId="0" applyFont="1" applyBorder="1" applyAlignment="1">
      <alignment vertical="center" wrapText="1"/>
    </xf>
    <xf numFmtId="0" fontId="14" fillId="0" borderId="10" xfId="0" applyFont="1" applyBorder="1" applyAlignment="1">
      <alignment vertical="center" wrapText="1"/>
    </xf>
    <xf numFmtId="0" fontId="14" fillId="0" borderId="67" xfId="0" applyFont="1" applyBorder="1" applyAlignment="1">
      <alignment vertical="center" wrapText="1"/>
    </xf>
    <xf numFmtId="0" fontId="7" fillId="8" borderId="32" xfId="0" applyFont="1" applyFill="1" applyBorder="1"/>
    <xf numFmtId="0" fontId="7" fillId="8" borderId="33" xfId="0" applyFont="1" applyFill="1" applyBorder="1"/>
    <xf numFmtId="0" fontId="8" fillId="0" borderId="69" xfId="0" applyFont="1" applyBorder="1"/>
    <xf numFmtId="0" fontId="8" fillId="0" borderId="23" xfId="0" applyFont="1" applyBorder="1"/>
    <xf numFmtId="0" fontId="4" fillId="0" borderId="23" xfId="0" applyFont="1" applyBorder="1"/>
    <xf numFmtId="0" fontId="4" fillId="0" borderId="70" xfId="0" applyFont="1" applyBorder="1"/>
    <xf numFmtId="0" fontId="8" fillId="0" borderId="80" xfId="0" applyFont="1" applyBorder="1"/>
    <xf numFmtId="0" fontId="8" fillId="0" borderId="18" xfId="0" applyFont="1" applyBorder="1"/>
    <xf numFmtId="0" fontId="7" fillId="0" borderId="83" xfId="0" applyFont="1" applyBorder="1"/>
    <xf numFmtId="0" fontId="7" fillId="0" borderId="28" xfId="0" applyFont="1" applyBorder="1"/>
    <xf numFmtId="0" fontId="8" fillId="0" borderId="64" xfId="0" applyFont="1" applyBorder="1"/>
    <xf numFmtId="0" fontId="8" fillId="0" borderId="0" xfId="0" applyFont="1"/>
    <xf numFmtId="0" fontId="8" fillId="0" borderId="82" xfId="0" applyFont="1" applyBorder="1" applyAlignment="1">
      <alignment horizontal="left" wrapText="1"/>
    </xf>
    <xf numFmtId="0" fontId="8" fillId="0" borderId="68" xfId="0" applyFont="1" applyBorder="1" applyAlignment="1">
      <alignment horizontal="left" wrapText="1"/>
    </xf>
    <xf numFmtId="0" fontId="1" fillId="4" borderId="78" xfId="0" applyFont="1" applyFill="1" applyBorder="1" applyAlignment="1">
      <alignment horizontal="center"/>
    </xf>
    <xf numFmtId="0" fontId="1" fillId="4" borderId="77" xfId="0" applyFont="1" applyFill="1" applyBorder="1" applyAlignment="1">
      <alignment horizontal="center"/>
    </xf>
    <xf numFmtId="0" fontId="8" fillId="0" borderId="73" xfId="0" applyFont="1" applyBorder="1"/>
    <xf numFmtId="0" fontId="8" fillId="0" borderId="74" xfId="0" applyFont="1" applyBorder="1"/>
    <xf numFmtId="0" fontId="4" fillId="0" borderId="75" xfId="0" applyFont="1" applyBorder="1"/>
    <xf numFmtId="0" fontId="4" fillId="0" borderId="76" xfId="0" applyFont="1" applyBorder="1"/>
    <xf numFmtId="0" fontId="4" fillId="0" borderId="0" xfId="0" applyFont="1" applyAlignment="1">
      <alignment horizontal="center"/>
    </xf>
    <xf numFmtId="0" fontId="6" fillId="0" borderId="61" xfId="0" applyFont="1" applyBorder="1" applyAlignment="1">
      <alignment horizontal="center"/>
    </xf>
    <xf numFmtId="0" fontId="6" fillId="0" borderId="62" xfId="0" applyFont="1" applyBorder="1" applyAlignment="1">
      <alignment horizontal="center"/>
    </xf>
    <xf numFmtId="0" fontId="7" fillId="3" borderId="78" xfId="0" applyFont="1" applyFill="1" applyBorder="1" applyAlignment="1">
      <alignment horizontal="center"/>
    </xf>
    <xf numFmtId="0" fontId="7" fillId="3" borderId="77" xfId="0" applyFont="1" applyFill="1" applyBorder="1" applyAlignment="1">
      <alignment horizontal="center"/>
    </xf>
    <xf numFmtId="0" fontId="7" fillId="4" borderId="78" xfId="0" applyFont="1" applyFill="1" applyBorder="1" applyAlignment="1">
      <alignment horizontal="center"/>
    </xf>
    <xf numFmtId="0" fontId="7" fillId="4" borderId="77" xfId="0" applyFont="1" applyFill="1" applyBorder="1" applyAlignment="1">
      <alignment horizontal="center"/>
    </xf>
    <xf numFmtId="0" fontId="1" fillId="3" borderId="78" xfId="0" applyFont="1" applyFill="1" applyBorder="1" applyAlignment="1">
      <alignment horizontal="center"/>
    </xf>
    <xf numFmtId="0" fontId="31" fillId="0" borderId="5" xfId="0" applyFont="1" applyBorder="1" applyAlignment="1">
      <alignment horizontal="left" wrapText="1"/>
    </xf>
    <xf numFmtId="0" fontId="31" fillId="0" borderId="6" xfId="0" applyFont="1" applyBorder="1" applyAlignment="1">
      <alignment horizontal="left"/>
    </xf>
    <xf numFmtId="0" fontId="33" fillId="2" borderId="2" xfId="0" applyFont="1" applyFill="1" applyBorder="1" applyAlignment="1">
      <alignment horizontal="left"/>
    </xf>
    <xf numFmtId="0" fontId="33" fillId="2" borderId="8" xfId="0" applyFont="1" applyFill="1" applyBorder="1" applyAlignment="1">
      <alignment horizontal="left"/>
    </xf>
    <xf numFmtId="0" fontId="1" fillId="3" borderId="86" xfId="0" applyFont="1" applyFill="1" applyBorder="1" applyAlignment="1">
      <alignment horizontal="center"/>
    </xf>
    <xf numFmtId="0" fontId="8" fillId="4" borderId="14" xfId="0" quotePrefix="1" applyNumberFormat="1" applyFont="1" applyFill="1" applyBorder="1"/>
    <xf numFmtId="6" fontId="7" fillId="10" borderId="29" xfId="0" applyNumberFormat="1" applyFont="1" applyFill="1" applyBorder="1"/>
    <xf numFmtId="0" fontId="2" fillId="0" borderId="11" xfId="0" applyFont="1" applyBorder="1" applyAlignment="1">
      <alignment horizontal="center"/>
    </xf>
    <xf numFmtId="0" fontId="2" fillId="0" borderId="13" xfId="0" applyFont="1" applyBorder="1" applyAlignment="1">
      <alignment horizontal="center"/>
    </xf>
    <xf numFmtId="0" fontId="2" fillId="0" borderId="87" xfId="0" applyFont="1" applyBorder="1" applyAlignment="1">
      <alignment horizontal="center"/>
    </xf>
    <xf numFmtId="0" fontId="2" fillId="0" borderId="88" xfId="0" applyFont="1" applyBorder="1" applyAlignment="1">
      <alignment horizontal="center"/>
    </xf>
    <xf numFmtId="0" fontId="2" fillId="0" borderId="89" xfId="0" applyFont="1" applyBorder="1" applyAlignment="1">
      <alignment horizontal="center"/>
    </xf>
    <xf numFmtId="0" fontId="7" fillId="8" borderId="90" xfId="0" applyFont="1" applyFill="1" applyBorder="1"/>
    <xf numFmtId="0" fontId="7" fillId="8" borderId="91" xfId="0" applyFont="1" applyFill="1" applyBorder="1"/>
    <xf numFmtId="0" fontId="7" fillId="8" borderId="92" xfId="0" applyFont="1" applyFill="1" applyBorder="1"/>
    <xf numFmtId="0" fontId="30" fillId="0" borderId="10"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57150</xdr:rowOff>
    </xdr:from>
    <xdr:to>
      <xdr:col>1</xdr:col>
      <xdr:colOff>542925</xdr:colOff>
      <xdr:row>0</xdr:row>
      <xdr:rowOff>561975</xdr:rowOff>
    </xdr:to>
    <xdr:pic>
      <xdr:nvPicPr>
        <xdr:cNvPr id="2" name="Picture 1">
          <a:extLst>
            <a:ext uri="{FF2B5EF4-FFF2-40B4-BE49-F238E27FC236}">
              <a16:creationId xmlns:a16="http://schemas.microsoft.com/office/drawing/2014/main" id="{D406A2DF-4A86-21F0-98E7-AEB08065E106}"/>
            </a:ext>
          </a:extLst>
        </xdr:cNvPr>
        <xdr:cNvPicPr>
          <a:picLocks noChangeAspect="1"/>
        </xdr:cNvPicPr>
      </xdr:nvPicPr>
      <xdr:blipFill>
        <a:blip xmlns:r="http://schemas.openxmlformats.org/officeDocument/2006/relationships" r:embed="rId1"/>
        <a:stretch>
          <a:fillRect/>
        </a:stretch>
      </xdr:blipFill>
      <xdr:spPr>
        <a:xfrm>
          <a:off x="333375" y="57150"/>
          <a:ext cx="1371600"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3533775</xdr:colOff>
      <xdr:row>0</xdr:row>
      <xdr:rowOff>219075</xdr:rowOff>
    </xdr:from>
    <xdr:to>
      <xdr:col>1</xdr:col>
      <xdr:colOff>614218</xdr:colOff>
      <xdr:row>0</xdr:row>
      <xdr:rowOff>834951</xdr:rowOff>
    </xdr:to>
    <xdr:pic>
      <xdr:nvPicPr>
        <xdr:cNvPr id="2" name="Picture 1">
          <a:extLst>
            <a:ext uri="{FF2B5EF4-FFF2-40B4-BE49-F238E27FC236}">
              <a16:creationId xmlns:a16="http://schemas.microsoft.com/office/drawing/2014/main" id="{E77DEE95-F3ED-4DE0-AD80-C1F56C621F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3775" y="219075"/>
          <a:ext cx="1642918" cy="6158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DB4B-9B4A-4B9F-A0A8-89933CCD45BC}">
  <sheetPr>
    <tabColor rgb="FF7030A0"/>
  </sheetPr>
  <dimension ref="A1:Y79"/>
  <sheetViews>
    <sheetView tabSelected="1" workbookViewId="0">
      <selection activeCell="B34" sqref="B34"/>
    </sheetView>
  </sheetViews>
  <sheetFormatPr defaultRowHeight="15" x14ac:dyDescent="0.25"/>
  <cols>
    <col min="1" max="1" width="17.42578125" customWidth="1"/>
    <col min="2" max="2" width="15.140625" customWidth="1"/>
    <col min="3" max="4" width="11.85546875" customWidth="1"/>
    <col min="5" max="5" width="10.28515625" bestFit="1" customWidth="1"/>
    <col min="6" max="7" width="11.5703125" customWidth="1"/>
    <col min="8" max="8" width="10.140625" customWidth="1"/>
    <col min="9" max="10" width="11.85546875" customWidth="1"/>
    <col min="11" max="11" width="11.42578125" customWidth="1"/>
    <col min="12" max="12" width="10.42578125" customWidth="1"/>
    <col min="13" max="13" width="10.5703125" customWidth="1"/>
    <col min="15" max="15" width="10.85546875" customWidth="1"/>
    <col min="16" max="16" width="10" customWidth="1"/>
    <col min="18" max="18" width="14.42578125" customWidth="1"/>
    <col min="19" max="19" width="13.85546875" customWidth="1"/>
  </cols>
  <sheetData>
    <row r="1" spans="1:25" ht="49.5" customHeight="1" thickBot="1" x14ac:dyDescent="0.7">
      <c r="A1" s="173"/>
      <c r="B1" s="173"/>
      <c r="C1" s="196" t="s">
        <v>0</v>
      </c>
      <c r="D1" s="196"/>
      <c r="E1" s="196"/>
      <c r="F1" s="196"/>
      <c r="G1" s="196"/>
      <c r="H1" s="196"/>
      <c r="I1" s="196"/>
      <c r="J1" s="196"/>
      <c r="K1" s="196"/>
      <c r="L1" s="196"/>
      <c r="M1" s="90"/>
      <c r="N1" s="90"/>
      <c r="O1" s="2"/>
      <c r="P1" s="1"/>
      <c r="Q1" s="1"/>
      <c r="R1" s="1"/>
      <c r="S1" s="1"/>
      <c r="T1" s="1"/>
      <c r="U1" s="1"/>
      <c r="V1" s="1"/>
      <c r="W1" s="1"/>
      <c r="X1" s="1"/>
      <c r="Y1" s="1"/>
    </row>
    <row r="2" spans="1:25" ht="21.75" customHeight="1" thickBot="1" x14ac:dyDescent="0.3">
      <c r="A2" s="174" t="s">
        <v>1</v>
      </c>
      <c r="B2" s="175"/>
      <c r="C2" s="176" t="s">
        <v>2</v>
      </c>
      <c r="D2" s="177"/>
      <c r="E2" s="177"/>
      <c r="F2" s="178" t="s">
        <v>3</v>
      </c>
      <c r="G2" s="179"/>
      <c r="H2" s="179"/>
      <c r="I2" s="180" t="s">
        <v>4</v>
      </c>
      <c r="J2" s="185"/>
      <c r="K2" s="167" t="s">
        <v>5</v>
      </c>
      <c r="L2" s="168"/>
      <c r="M2" s="85"/>
      <c r="N2" s="1"/>
      <c r="O2" s="1"/>
      <c r="P2" s="1"/>
      <c r="Q2" s="1"/>
      <c r="W2" s="1"/>
    </row>
    <row r="3" spans="1:25" ht="15.75" thickBot="1" x14ac:dyDescent="0.3">
      <c r="A3" s="169" t="s">
        <v>6</v>
      </c>
      <c r="B3" s="170"/>
      <c r="C3" s="81" t="s">
        <v>7</v>
      </c>
      <c r="D3" s="81" t="s">
        <v>8</v>
      </c>
      <c r="E3" s="82" t="s">
        <v>9</v>
      </c>
      <c r="F3" s="83" t="s">
        <v>7</v>
      </c>
      <c r="G3" s="83" t="s">
        <v>8</v>
      </c>
      <c r="H3" s="83" t="s">
        <v>9</v>
      </c>
      <c r="I3" s="82" t="s">
        <v>7</v>
      </c>
      <c r="J3" s="82" t="s">
        <v>8</v>
      </c>
      <c r="K3" s="84" t="s">
        <v>7</v>
      </c>
      <c r="L3" s="84" t="s">
        <v>8</v>
      </c>
      <c r="M3" s="88" t="s">
        <v>10</v>
      </c>
      <c r="N3" s="1"/>
      <c r="O3" s="1"/>
      <c r="P3" s="1"/>
      <c r="Q3" s="1"/>
      <c r="W3" s="1"/>
    </row>
    <row r="4" spans="1:25" x14ac:dyDescent="0.25">
      <c r="A4" s="159" t="s">
        <v>11</v>
      </c>
      <c r="B4" s="160"/>
      <c r="C4" s="3">
        <f>(IF($C$30="VetIn", $D$30,$E$30)*B34)</f>
        <v>0</v>
      </c>
      <c r="D4" s="3">
        <f>(IF($C$30="Grad In", $D$30,$E$30)*B35)</f>
        <v>0</v>
      </c>
      <c r="E4" s="3">
        <f>(IF($C$30="Grad In", $D$30,$E$30)*B36)</f>
        <v>0</v>
      </c>
      <c r="F4" s="4">
        <f>(IF($C$30="Grad In", $D$30,$E$30)*B37)</f>
        <v>0</v>
      </c>
      <c r="G4" s="4">
        <f>(IF($C$30="Grad In", $D$30,$E$30)*B38)</f>
        <v>0</v>
      </c>
      <c r="H4" s="4">
        <f>(IF($C$30="Grad In", $D$30,$E$30)*B39)</f>
        <v>0</v>
      </c>
      <c r="I4" s="5">
        <f>(IF($C$30="Grad In", $D$30,$E$30)*B40)</f>
        <v>0</v>
      </c>
      <c r="J4" s="5">
        <f>(IF($C$30="Grad In", $D$30,$E$30)*B41)</f>
        <v>0</v>
      </c>
      <c r="K4" s="6">
        <f>(IF($C$30="Grad In", $D$30,$E$30)*B42)</f>
        <v>0</v>
      </c>
      <c r="L4" s="6">
        <f>(IF($C$30="Grad In", $D$30,$E$30)*B43)</f>
        <v>0</v>
      </c>
      <c r="M4" s="89">
        <f>SUM(C4:L4)</f>
        <v>0</v>
      </c>
      <c r="N4" s="171" t="s">
        <v>11</v>
      </c>
      <c r="O4" s="171"/>
      <c r="P4" s="171"/>
      <c r="Q4" s="172"/>
      <c r="W4" s="1"/>
    </row>
    <row r="5" spans="1:25" x14ac:dyDescent="0.25">
      <c r="A5" s="159" t="s">
        <v>12</v>
      </c>
      <c r="B5" s="160"/>
      <c r="C5" s="7">
        <f>IF($B34&gt;8,($C$31+$C34),(($B34*$E$31)+$C34))</f>
        <v>0</v>
      </c>
      <c r="D5" s="7">
        <f>IF($B35&gt;9,($C$31+$C35),(($B35*$E$31)+$C35))</f>
        <v>0</v>
      </c>
      <c r="E5" s="7">
        <f>IF($B36&gt;9,($C$31+$C36),(($B36*$E$31)+$C36))</f>
        <v>0</v>
      </c>
      <c r="F5" s="4">
        <f>IF($B37&gt;9,($C$31+$C37),(($B37*$E$31)+$C37))</f>
        <v>0</v>
      </c>
      <c r="G5" s="4">
        <f>IF($B38&gt;9,($C$31+$C38),(($B38*$E$31)+$C38))</f>
        <v>0</v>
      </c>
      <c r="H5" s="4">
        <f>IF($B39&gt;9,($C$31+$C39),(($B39*$E$31)+$C39))</f>
        <v>0</v>
      </c>
      <c r="I5" s="5">
        <f>IF($B40&gt;9,($C$31+$C40),(($B40*$E$31)+$C40))</f>
        <v>0</v>
      </c>
      <c r="J5" s="5">
        <f>IF($B41&gt;9,($C$31+$C41),(($B41*$E$31)+$C41))</f>
        <v>0</v>
      </c>
      <c r="K5" s="6">
        <f>IF($B42&gt;9,($C$31+$C42),(($B42*$E$31)+$C42))</f>
        <v>0</v>
      </c>
      <c r="L5" s="6">
        <f>IF($B43&gt;9,($C$31+$C43),(($B43*$E$31)+$C43))</f>
        <v>0</v>
      </c>
      <c r="M5" s="89">
        <f>SUM(C5:L5)</f>
        <v>0</v>
      </c>
      <c r="N5" s="157" t="s">
        <v>13</v>
      </c>
      <c r="O5" s="157"/>
      <c r="P5" s="157"/>
      <c r="Q5" s="158"/>
      <c r="W5" s="1"/>
    </row>
    <row r="6" spans="1:25" x14ac:dyDescent="0.25">
      <c r="A6" s="159" t="s">
        <v>14</v>
      </c>
      <c r="B6" s="160"/>
      <c r="C6" s="100"/>
      <c r="D6" s="100"/>
      <c r="E6" s="101"/>
      <c r="F6" s="102"/>
      <c r="G6" s="102"/>
      <c r="H6" s="102"/>
      <c r="I6" s="100"/>
      <c r="J6" s="100"/>
      <c r="K6" s="102"/>
      <c r="L6" s="102"/>
      <c r="M6" s="89">
        <f>SUM(C6:L6)</f>
        <v>0</v>
      </c>
      <c r="N6" s="157" t="s">
        <v>14</v>
      </c>
      <c r="O6" s="157"/>
      <c r="P6" s="157"/>
      <c r="Q6" s="158"/>
      <c r="W6" s="1"/>
    </row>
    <row r="7" spans="1:25" x14ac:dyDescent="0.25">
      <c r="A7" s="159" t="s">
        <v>15</v>
      </c>
      <c r="B7" s="160"/>
      <c r="C7" s="105"/>
      <c r="D7" s="106"/>
      <c r="E7" s="107"/>
      <c r="F7" s="102"/>
      <c r="G7" s="108"/>
      <c r="H7" s="109"/>
      <c r="I7" s="110"/>
      <c r="J7" s="101"/>
      <c r="K7" s="102"/>
      <c r="L7" s="108"/>
      <c r="M7" s="89">
        <f>SUM(C7:L7)</f>
        <v>0</v>
      </c>
      <c r="N7" s="157" t="s">
        <v>15</v>
      </c>
      <c r="O7" s="157"/>
      <c r="P7" s="157"/>
      <c r="Q7" s="158"/>
      <c r="W7" s="1"/>
    </row>
    <row r="8" spans="1:25" ht="15" customHeight="1" thickBot="1" x14ac:dyDescent="0.3">
      <c r="A8" s="165" t="s">
        <v>16</v>
      </c>
      <c r="B8" s="166"/>
      <c r="C8" s="9">
        <f>'Spending Plan - OFF Campus'!$B$40*4.5</f>
        <v>0</v>
      </c>
      <c r="D8" s="9">
        <f>'Spending Plan - OFF Campus'!$B$40*4.5</f>
        <v>0</v>
      </c>
      <c r="E8" s="187"/>
      <c r="F8" s="12">
        <f>'Spending Plan - OFF Campus'!$B$40*4.5</f>
        <v>0</v>
      </c>
      <c r="G8" s="12">
        <f>'Spending Plan - OFF Campus'!$B$40*4.5</f>
        <v>0</v>
      </c>
      <c r="H8" s="187"/>
      <c r="I8" s="9">
        <f>'Spending Plan - OFF Campus'!$B$40*4.5</f>
        <v>0</v>
      </c>
      <c r="J8" s="9">
        <f>'Spending Plan - OFF Campus'!$B$40*4.5</f>
        <v>0</v>
      </c>
      <c r="K8" s="12">
        <f>'Spending Plan - OFF Campus'!$B$40*4.5</f>
        <v>0</v>
      </c>
      <c r="L8" s="12">
        <f>'Spending Plan - OFF Campus'!$B$40*4.5</f>
        <v>0</v>
      </c>
      <c r="M8" s="89">
        <f>SUM(C8:L8)</f>
        <v>0</v>
      </c>
      <c r="N8" s="157" t="s">
        <v>17</v>
      </c>
      <c r="O8" s="157"/>
      <c r="P8" s="157"/>
      <c r="Q8" s="158"/>
      <c r="W8" s="1"/>
    </row>
    <row r="9" spans="1:25" ht="16.5" thickTop="1" thickBot="1" x14ac:dyDescent="0.3">
      <c r="A9" s="161" t="s">
        <v>18</v>
      </c>
      <c r="B9" s="162"/>
      <c r="C9" s="11">
        <f t="shared" ref="C9:L9" si="0">SUM(C4:C8)</f>
        <v>0</v>
      </c>
      <c r="D9" s="11">
        <f t="shared" si="0"/>
        <v>0</v>
      </c>
      <c r="E9" s="11">
        <f t="shared" si="0"/>
        <v>0</v>
      </c>
      <c r="F9" s="12">
        <f t="shared" si="0"/>
        <v>0</v>
      </c>
      <c r="G9" s="12">
        <f t="shared" si="0"/>
        <v>0</v>
      </c>
      <c r="H9" s="12">
        <f t="shared" si="0"/>
        <v>0</v>
      </c>
      <c r="I9" s="11">
        <f t="shared" si="0"/>
        <v>0</v>
      </c>
      <c r="J9" s="11">
        <f t="shared" si="0"/>
        <v>0</v>
      </c>
      <c r="K9" s="12">
        <f t="shared" si="0"/>
        <v>0</v>
      </c>
      <c r="L9" s="12">
        <f t="shared" si="0"/>
        <v>0</v>
      </c>
      <c r="M9" s="113">
        <f>SUM(C9:L9)</f>
        <v>0</v>
      </c>
      <c r="N9" s="136" t="s">
        <v>19</v>
      </c>
      <c r="O9" s="136"/>
      <c r="P9" s="136"/>
      <c r="Q9" s="137"/>
      <c r="W9" s="1"/>
    </row>
    <row r="10" spans="1:25" x14ac:dyDescent="0.25">
      <c r="A10" s="163" t="s">
        <v>20</v>
      </c>
      <c r="B10" s="164"/>
      <c r="C10" s="95"/>
      <c r="D10" s="96"/>
      <c r="E10" s="96"/>
      <c r="F10" s="97"/>
      <c r="G10" s="98"/>
      <c r="H10" s="98"/>
      <c r="I10" s="95"/>
      <c r="J10" s="99"/>
      <c r="K10" s="97"/>
      <c r="L10" s="98"/>
      <c r="M10" s="89">
        <f>SUM(C10:L10)</f>
        <v>0</v>
      </c>
      <c r="N10" s="157" t="s">
        <v>20</v>
      </c>
      <c r="O10" s="157"/>
      <c r="P10" s="157"/>
      <c r="Q10" s="158"/>
      <c r="W10" s="1"/>
    </row>
    <row r="11" spans="1:25" x14ac:dyDescent="0.25">
      <c r="A11" s="155" t="s">
        <v>21</v>
      </c>
      <c r="B11" s="156"/>
      <c r="C11" s="3">
        <f>E27/2</f>
        <v>0</v>
      </c>
      <c r="D11" s="7">
        <f>E27/2</f>
        <v>0</v>
      </c>
      <c r="E11" s="8"/>
      <c r="F11" s="10">
        <f>H27/2</f>
        <v>0</v>
      </c>
      <c r="G11" s="13">
        <f>H27/2</f>
        <v>0</v>
      </c>
      <c r="H11" s="8"/>
      <c r="I11" s="3">
        <f>K27/2</f>
        <v>0</v>
      </c>
      <c r="J11" s="14">
        <f>K27/2</f>
        <v>0</v>
      </c>
      <c r="K11" s="186" t="s">
        <v>103</v>
      </c>
      <c r="L11" s="186" t="s">
        <v>103</v>
      </c>
      <c r="M11" s="89">
        <f>SUM(C11:L11)</f>
        <v>0</v>
      </c>
      <c r="N11" s="157" t="s">
        <v>21</v>
      </c>
      <c r="O11" s="157"/>
      <c r="P11" s="157"/>
      <c r="Q11" s="158"/>
      <c r="W11" s="1"/>
    </row>
    <row r="12" spans="1:25" x14ac:dyDescent="0.25">
      <c r="A12" s="159" t="s">
        <v>22</v>
      </c>
      <c r="B12" s="160"/>
      <c r="C12" s="3">
        <f>B23*4.5</f>
        <v>0</v>
      </c>
      <c r="D12" s="3">
        <f>B23*4.5</f>
        <v>0</v>
      </c>
      <c r="E12" s="8"/>
      <c r="F12" s="10">
        <f>B23*4.5</f>
        <v>0</v>
      </c>
      <c r="G12" s="10">
        <f>B23*4.5</f>
        <v>0</v>
      </c>
      <c r="H12" s="8"/>
      <c r="I12" s="3">
        <f>B23*4.5</f>
        <v>0</v>
      </c>
      <c r="J12" s="14">
        <f>B23*4.5</f>
        <v>0</v>
      </c>
      <c r="K12" s="10">
        <f>B23*4.5</f>
        <v>0</v>
      </c>
      <c r="L12" s="13">
        <f>B23*4.5</f>
        <v>0</v>
      </c>
      <c r="M12" s="89">
        <f>SUM(C12:L12)</f>
        <v>0</v>
      </c>
      <c r="N12" s="157" t="s">
        <v>22</v>
      </c>
      <c r="O12" s="157"/>
      <c r="P12" s="157"/>
      <c r="Q12" s="158"/>
      <c r="W12" s="1"/>
    </row>
    <row r="13" spans="1:25" x14ac:dyDescent="0.25">
      <c r="A13" s="159" t="s">
        <v>23</v>
      </c>
      <c r="B13" s="160"/>
      <c r="C13" s="100"/>
      <c r="D13" s="101"/>
      <c r="E13" s="101"/>
      <c r="F13" s="102"/>
      <c r="G13" s="103"/>
      <c r="H13" s="103"/>
      <c r="I13" s="100"/>
      <c r="J13" s="104"/>
      <c r="K13" s="102"/>
      <c r="L13" s="103"/>
      <c r="M13" s="89">
        <f>SUM(C13:L13)</f>
        <v>0</v>
      </c>
      <c r="N13" s="157" t="s">
        <v>23</v>
      </c>
      <c r="O13" s="157"/>
      <c r="P13" s="157"/>
      <c r="Q13" s="158"/>
      <c r="W13" s="1"/>
    </row>
    <row r="14" spans="1:25" x14ac:dyDescent="0.25">
      <c r="A14" s="134" t="s">
        <v>24</v>
      </c>
      <c r="B14" s="135"/>
      <c r="C14" s="15">
        <f>SUM(C10:C13)</f>
        <v>0</v>
      </c>
      <c r="D14" s="15">
        <f t="shared" ref="D14:E14" si="1">SUM(D10:D13)</f>
        <v>0</v>
      </c>
      <c r="E14" s="15">
        <f t="shared" si="1"/>
        <v>0</v>
      </c>
      <c r="F14" s="16">
        <f>SUM(F10:F13)</f>
        <v>0</v>
      </c>
      <c r="G14" s="16">
        <f t="shared" ref="G14:H14" si="2">SUM(G10:G13)</f>
        <v>0</v>
      </c>
      <c r="H14" s="16">
        <f t="shared" si="2"/>
        <v>0</v>
      </c>
      <c r="I14" s="15">
        <f>SUM(I10:I13)</f>
        <v>0</v>
      </c>
      <c r="J14" s="15">
        <f t="shared" ref="J14" si="3">SUM(J10:J13)</f>
        <v>0</v>
      </c>
      <c r="K14" s="16">
        <f>SUM(K10:K13)</f>
        <v>0</v>
      </c>
      <c r="L14" s="16">
        <f t="shared" ref="L14" si="4">SUM(L10:L13)</f>
        <v>0</v>
      </c>
      <c r="M14" s="113">
        <f>SUM(C14:L14)</f>
        <v>0</v>
      </c>
      <c r="N14" s="136" t="s">
        <v>25</v>
      </c>
      <c r="O14" s="136"/>
      <c r="P14" s="136"/>
      <c r="Q14" s="137"/>
      <c r="W14" s="1"/>
    </row>
    <row r="15" spans="1:25" x14ac:dyDescent="0.25">
      <c r="A15" s="138" t="s">
        <v>26</v>
      </c>
      <c r="B15" s="139"/>
      <c r="C15" s="17">
        <f>IF((C9-C14)&gt;0,C9-C14,0)</f>
        <v>0</v>
      </c>
      <c r="D15" s="17">
        <f t="shared" ref="D15:L15" si="5">IF((D9-D14)&gt;0,D9-D14,0)</f>
        <v>0</v>
      </c>
      <c r="E15" s="17">
        <f t="shared" si="5"/>
        <v>0</v>
      </c>
      <c r="F15" s="16">
        <f t="shared" si="5"/>
        <v>0</v>
      </c>
      <c r="G15" s="16">
        <f t="shared" si="5"/>
        <v>0</v>
      </c>
      <c r="H15" s="16">
        <f t="shared" si="5"/>
        <v>0</v>
      </c>
      <c r="I15" s="15">
        <f t="shared" si="5"/>
        <v>0</v>
      </c>
      <c r="J15" s="15">
        <f t="shared" si="5"/>
        <v>0</v>
      </c>
      <c r="K15" s="16">
        <f t="shared" si="5"/>
        <v>0</v>
      </c>
      <c r="L15" s="16">
        <f t="shared" si="5"/>
        <v>0</v>
      </c>
      <c r="M15" s="89">
        <f>SUM(C15:L15)</f>
        <v>0</v>
      </c>
      <c r="N15" s="140" t="s">
        <v>27</v>
      </c>
      <c r="O15" s="140"/>
      <c r="P15" s="140"/>
      <c r="Q15" s="141"/>
      <c r="W15" s="1"/>
    </row>
    <row r="16" spans="1:25" x14ac:dyDescent="0.25">
      <c r="A16" s="86" t="s">
        <v>28</v>
      </c>
      <c r="B16" s="87"/>
      <c r="C16" s="20">
        <f>IF(C15="0",0, (C14-C15))</f>
        <v>0</v>
      </c>
      <c r="D16" s="20">
        <f t="shared" ref="D16:L16" si="6">IF(D15="0",0, (D14-D15))</f>
        <v>0</v>
      </c>
      <c r="E16" s="20">
        <f t="shared" si="6"/>
        <v>0</v>
      </c>
      <c r="F16" s="19">
        <f t="shared" si="6"/>
        <v>0</v>
      </c>
      <c r="G16" s="19">
        <f t="shared" si="6"/>
        <v>0</v>
      </c>
      <c r="H16" s="19">
        <f t="shared" si="6"/>
        <v>0</v>
      </c>
      <c r="I16" s="20">
        <f t="shared" si="6"/>
        <v>0</v>
      </c>
      <c r="J16" s="20">
        <f t="shared" si="6"/>
        <v>0</v>
      </c>
      <c r="K16" s="19">
        <f t="shared" si="6"/>
        <v>0</v>
      </c>
      <c r="L16" s="19">
        <f t="shared" si="6"/>
        <v>0</v>
      </c>
      <c r="M16" s="72"/>
      <c r="N16" s="72"/>
      <c r="O16" s="72"/>
      <c r="P16" s="72"/>
      <c r="Q16" s="72"/>
      <c r="R16" s="21"/>
      <c r="S16" s="22"/>
      <c r="T16" s="1"/>
      <c r="U16" s="1"/>
      <c r="V16" s="1"/>
      <c r="W16" s="1"/>
    </row>
    <row r="17" spans="1:25" ht="15.75" thickBot="1" x14ac:dyDescent="0.3">
      <c r="A17" s="8"/>
      <c r="B17" s="23"/>
      <c r="C17" s="18"/>
      <c r="D17" s="18"/>
      <c r="E17" s="18"/>
      <c r="F17" s="18"/>
      <c r="G17" s="18"/>
      <c r="H17" s="18"/>
      <c r="I17" s="18"/>
      <c r="J17" s="18"/>
      <c r="K17" s="18"/>
      <c r="L17" s="24"/>
      <c r="M17" s="24"/>
      <c r="N17" s="25"/>
      <c r="O17" s="8"/>
      <c r="P17" s="8"/>
      <c r="Q17" s="8"/>
      <c r="R17" s="8"/>
      <c r="S17" s="8"/>
      <c r="T17" s="8"/>
      <c r="U17" s="1"/>
      <c r="V17" s="1"/>
      <c r="W17" s="1"/>
      <c r="X17" s="1"/>
      <c r="Y17" s="1"/>
    </row>
    <row r="18" spans="1:25" ht="15" customHeight="1" x14ac:dyDescent="0.25">
      <c r="A18" s="142" t="s">
        <v>29</v>
      </c>
      <c r="B18" s="143"/>
      <c r="C18" s="191" t="s">
        <v>107</v>
      </c>
      <c r="D18" s="191"/>
      <c r="E18" s="192"/>
      <c r="F18" s="188" t="s">
        <v>54</v>
      </c>
      <c r="G18" s="189"/>
      <c r="H18" s="190"/>
      <c r="I18" s="188" t="s">
        <v>57</v>
      </c>
      <c r="J18" s="189"/>
      <c r="K18" s="190"/>
      <c r="L18" s="68"/>
      <c r="M18" s="144" t="s">
        <v>30</v>
      </c>
      <c r="N18" s="145"/>
      <c r="O18" s="145"/>
      <c r="P18" s="146"/>
      <c r="Q18" s="69"/>
      <c r="R18" s="1"/>
    </row>
    <row r="19" spans="1:25" ht="15.75" thickBot="1" x14ac:dyDescent="0.3">
      <c r="A19" s="153" t="s">
        <v>31</v>
      </c>
      <c r="B19" s="154"/>
      <c r="C19" s="193" t="s">
        <v>32</v>
      </c>
      <c r="D19" s="194"/>
      <c r="E19" s="195"/>
      <c r="F19" s="153" t="s">
        <v>32</v>
      </c>
      <c r="G19" s="154"/>
      <c r="H19" s="154"/>
      <c r="I19" s="193" t="s">
        <v>32</v>
      </c>
      <c r="J19" s="194"/>
      <c r="K19" s="195"/>
      <c r="L19" s="23"/>
      <c r="M19" s="147"/>
      <c r="N19" s="148"/>
      <c r="O19" s="148"/>
      <c r="P19" s="149"/>
      <c r="Q19" s="23"/>
      <c r="R19" s="1"/>
    </row>
    <row r="20" spans="1:25" ht="15" customHeight="1" x14ac:dyDescent="0.25">
      <c r="A20" s="26" t="s">
        <v>33</v>
      </c>
      <c r="B20" s="114"/>
      <c r="C20" s="131" t="s">
        <v>34</v>
      </c>
      <c r="D20" s="131"/>
      <c r="E20" s="114"/>
      <c r="F20" s="130" t="s">
        <v>34</v>
      </c>
      <c r="G20" s="131"/>
      <c r="H20" s="114"/>
      <c r="I20" s="130" t="s">
        <v>34</v>
      </c>
      <c r="J20" s="131"/>
      <c r="K20" s="114"/>
      <c r="L20" s="8"/>
      <c r="M20" s="147"/>
      <c r="N20" s="148"/>
      <c r="O20" s="148"/>
      <c r="P20" s="149"/>
      <c r="Q20" s="8"/>
      <c r="R20" s="1"/>
    </row>
    <row r="21" spans="1:25" ht="15" customHeight="1" x14ac:dyDescent="0.25">
      <c r="A21" s="27" t="s">
        <v>35</v>
      </c>
      <c r="B21" s="28"/>
      <c r="C21" s="133" t="s">
        <v>35</v>
      </c>
      <c r="D21" s="133"/>
      <c r="E21" s="28"/>
      <c r="F21" s="132" t="s">
        <v>35</v>
      </c>
      <c r="G21" s="133"/>
      <c r="H21" s="28"/>
      <c r="I21" s="132" t="s">
        <v>35</v>
      </c>
      <c r="J21" s="133"/>
      <c r="K21" s="28"/>
      <c r="L21" s="8"/>
      <c r="M21" s="147"/>
      <c r="N21" s="148"/>
      <c r="O21" s="148"/>
      <c r="P21" s="149"/>
      <c r="Q21" s="8"/>
      <c r="R21" s="1"/>
    </row>
    <row r="22" spans="1:25" ht="15" customHeight="1" x14ac:dyDescent="0.25">
      <c r="A22" s="29" t="s">
        <v>36</v>
      </c>
      <c r="B22" s="30">
        <v>0.1</v>
      </c>
      <c r="C22" s="133" t="s">
        <v>37</v>
      </c>
      <c r="D22" s="133"/>
      <c r="E22" s="28"/>
      <c r="F22" s="132" t="s">
        <v>37</v>
      </c>
      <c r="G22" s="133"/>
      <c r="H22" s="28"/>
      <c r="I22" s="132" t="s">
        <v>37</v>
      </c>
      <c r="J22" s="133"/>
      <c r="K22" s="28"/>
      <c r="L22" s="8"/>
      <c r="M22" s="147"/>
      <c r="N22" s="148"/>
      <c r="O22" s="148"/>
      <c r="P22" s="149"/>
      <c r="Q22" s="8"/>
      <c r="R22" s="1"/>
    </row>
    <row r="23" spans="1:25" ht="15" customHeight="1" x14ac:dyDescent="0.25">
      <c r="A23" s="31" t="s">
        <v>38</v>
      </c>
      <c r="B23" s="32">
        <f>(B20*B21*4)*(1-B22)</f>
        <v>0</v>
      </c>
      <c r="C23" s="132" t="s">
        <v>39</v>
      </c>
      <c r="D23" s="133"/>
      <c r="E23" s="33">
        <f>'Spending Plan - OFF Campus'!$B$40</f>
        <v>0</v>
      </c>
      <c r="F23" s="132" t="s">
        <v>39</v>
      </c>
      <c r="G23" s="133"/>
      <c r="H23" s="33">
        <f>'Spending Plan - OFF Campus'!$B$40</f>
        <v>0</v>
      </c>
      <c r="I23" s="132" t="s">
        <v>39</v>
      </c>
      <c r="J23" s="133"/>
      <c r="K23" s="33">
        <f>'Spending Plan - OFF Campus'!$B$40</f>
        <v>0</v>
      </c>
      <c r="L23" s="8"/>
      <c r="M23" s="147"/>
      <c r="N23" s="148"/>
      <c r="O23" s="148"/>
      <c r="P23" s="149"/>
      <c r="Q23" s="70"/>
      <c r="R23" s="1"/>
    </row>
    <row r="24" spans="1:25" ht="15" customHeight="1" x14ac:dyDescent="0.25">
      <c r="A24" s="126"/>
      <c r="B24" s="127"/>
      <c r="C24" s="128" t="s">
        <v>36</v>
      </c>
      <c r="D24" s="129"/>
      <c r="E24" s="34">
        <v>0.1</v>
      </c>
      <c r="F24" s="128" t="s">
        <v>36</v>
      </c>
      <c r="G24" s="129"/>
      <c r="H24" s="35">
        <v>0.1</v>
      </c>
      <c r="I24" s="128" t="s">
        <v>36</v>
      </c>
      <c r="J24" s="129"/>
      <c r="K24" s="30">
        <v>0.1</v>
      </c>
      <c r="L24" s="8"/>
      <c r="M24" s="147"/>
      <c r="N24" s="148"/>
      <c r="O24" s="148"/>
      <c r="P24" s="149"/>
      <c r="Q24" s="71"/>
      <c r="R24" s="1"/>
    </row>
    <row r="25" spans="1:25" ht="15" customHeight="1" x14ac:dyDescent="0.25">
      <c r="A25" s="8"/>
      <c r="B25" s="8"/>
      <c r="C25" s="124" t="s">
        <v>40</v>
      </c>
      <c r="D25" s="125"/>
      <c r="E25" s="36">
        <f>(E20*E21*4*E22)*(1-E24)-(E23*3)</f>
        <v>0</v>
      </c>
      <c r="F25" s="124" t="s">
        <v>40</v>
      </c>
      <c r="G25" s="125"/>
      <c r="H25" s="36">
        <f>(H20*H21*4*H22)*(1-H24)-(H23*3)</f>
        <v>0</v>
      </c>
      <c r="I25" s="124" t="s">
        <v>40</v>
      </c>
      <c r="J25" s="125"/>
      <c r="K25" s="36">
        <f>(K20*K21*4*K22)*(1-K24)-(K23*3)</f>
        <v>0</v>
      </c>
      <c r="L25" s="23"/>
      <c r="M25" s="147"/>
      <c r="N25" s="148"/>
      <c r="O25" s="148"/>
      <c r="P25" s="149"/>
      <c r="Q25" s="70"/>
      <c r="R25" s="1"/>
    </row>
    <row r="26" spans="1:25" ht="15" customHeight="1" x14ac:dyDescent="0.25">
      <c r="A26" s="8"/>
      <c r="B26" s="8"/>
      <c r="C26" s="122" t="s">
        <v>41</v>
      </c>
      <c r="D26" s="123"/>
      <c r="E26" s="37">
        <v>1</v>
      </c>
      <c r="F26" s="122" t="s">
        <v>41</v>
      </c>
      <c r="G26" s="123"/>
      <c r="H26" s="37">
        <v>1</v>
      </c>
      <c r="I26" s="122" t="s">
        <v>41</v>
      </c>
      <c r="J26" s="123"/>
      <c r="K26" s="30">
        <v>1</v>
      </c>
      <c r="L26" s="8"/>
      <c r="M26" s="147"/>
      <c r="N26" s="148"/>
      <c r="O26" s="148"/>
      <c r="P26" s="149"/>
      <c r="Q26" s="71"/>
      <c r="R26" s="1"/>
    </row>
    <row r="27" spans="1:25" ht="15" customHeight="1" x14ac:dyDescent="0.25">
      <c r="A27" s="8"/>
      <c r="B27" s="8"/>
      <c r="C27" s="120" t="s">
        <v>42</v>
      </c>
      <c r="D27" s="121"/>
      <c r="E27" s="32">
        <f>E25*E26</f>
        <v>0</v>
      </c>
      <c r="F27" s="120" t="s">
        <v>42</v>
      </c>
      <c r="G27" s="121"/>
      <c r="H27" s="32">
        <f>H25*H26</f>
        <v>0</v>
      </c>
      <c r="I27" s="120" t="s">
        <v>42</v>
      </c>
      <c r="J27" s="121"/>
      <c r="K27" s="32">
        <f>K25*K26</f>
        <v>0</v>
      </c>
      <c r="L27" s="23"/>
      <c r="M27" s="150"/>
      <c r="N27" s="151"/>
      <c r="O27" s="151"/>
      <c r="P27" s="152"/>
      <c r="Q27" s="72"/>
      <c r="R27" s="1"/>
    </row>
    <row r="28" spans="1:25" ht="15.75" customHeight="1" x14ac:dyDescent="0.25">
      <c r="A28" s="8"/>
      <c r="B28" s="8"/>
      <c r="C28" s="23"/>
      <c r="D28" s="23"/>
      <c r="E28" s="72"/>
      <c r="F28" s="23"/>
      <c r="G28" s="23"/>
      <c r="H28" s="72"/>
      <c r="I28" s="23"/>
      <c r="J28" s="23"/>
      <c r="K28" s="72"/>
      <c r="L28" s="23"/>
      <c r="M28" s="23"/>
      <c r="N28" s="72"/>
      <c r="O28" s="23"/>
      <c r="P28" s="23"/>
      <c r="Q28" s="72"/>
      <c r="R28" s="23"/>
      <c r="S28" s="23"/>
      <c r="T28" s="72"/>
      <c r="U28" s="1"/>
      <c r="V28" s="38"/>
      <c r="W28" s="38"/>
      <c r="X28" s="38"/>
      <c r="Y28" s="38"/>
    </row>
    <row r="29" spans="1:25" ht="18.75" x14ac:dyDescent="0.3">
      <c r="A29" s="39" t="s">
        <v>43</v>
      </c>
      <c r="B29" s="40"/>
      <c r="C29" s="41"/>
      <c r="D29" s="42" t="s">
        <v>44</v>
      </c>
      <c r="E29" s="42" t="s">
        <v>45</v>
      </c>
      <c r="F29" s="1"/>
      <c r="G29" s="1"/>
      <c r="H29" s="1"/>
      <c r="I29" s="1"/>
      <c r="J29" s="1"/>
      <c r="K29" s="1"/>
      <c r="L29" s="1"/>
      <c r="M29" s="43"/>
      <c r="N29" s="43"/>
      <c r="O29" s="1"/>
      <c r="P29" s="1"/>
      <c r="Q29" s="1"/>
      <c r="R29" s="1"/>
      <c r="S29" s="1"/>
      <c r="T29" s="1"/>
      <c r="U29" s="1"/>
      <c r="V29" s="44"/>
    </row>
    <row r="30" spans="1:25" x14ac:dyDescent="0.25">
      <c r="A30" s="45" t="s">
        <v>46</v>
      </c>
      <c r="B30" s="46"/>
      <c r="C30" s="47" t="s">
        <v>47</v>
      </c>
      <c r="D30" s="91">
        <f>Fees!B5</f>
        <v>610.80999999999995</v>
      </c>
      <c r="E30" s="92">
        <f>Fees!B6</f>
        <v>1385.07</v>
      </c>
      <c r="F30" s="48"/>
      <c r="G30" s="49"/>
      <c r="H30" s="49"/>
      <c r="I30" s="1"/>
      <c r="J30" s="1"/>
      <c r="K30" s="1"/>
      <c r="L30" s="1"/>
      <c r="M30" s="43"/>
      <c r="N30" s="43"/>
      <c r="O30" s="1"/>
      <c r="P30" s="1"/>
      <c r="Q30" s="1"/>
      <c r="R30" s="1"/>
      <c r="S30" s="1"/>
      <c r="T30" s="1"/>
      <c r="U30" s="1"/>
      <c r="V30" s="50"/>
    </row>
    <row r="31" spans="1:25" x14ac:dyDescent="0.25">
      <c r="A31" s="51" t="s">
        <v>48</v>
      </c>
      <c r="B31" s="46"/>
      <c r="C31" s="52">
        <f>Fees!B7</f>
        <v>489.24</v>
      </c>
      <c r="D31" s="80" t="s">
        <v>49</v>
      </c>
      <c r="E31" s="53">
        <f>Fees!B8</f>
        <v>54.36</v>
      </c>
      <c r="F31" s="49"/>
      <c r="G31" s="49"/>
      <c r="H31" s="49"/>
      <c r="I31" s="1"/>
      <c r="J31" s="1"/>
      <c r="K31" s="1"/>
      <c r="L31" s="1"/>
      <c r="M31" s="1"/>
      <c r="N31" s="1"/>
      <c r="O31" s="1"/>
      <c r="P31" s="1"/>
      <c r="Q31" s="1"/>
      <c r="R31" s="54"/>
      <c r="S31" s="1"/>
      <c r="T31" s="1"/>
      <c r="U31" s="1"/>
      <c r="V31" s="1"/>
    </row>
    <row r="32" spans="1:25" ht="26.25" customHeight="1" x14ac:dyDescent="0.25">
      <c r="A32" s="51"/>
      <c r="B32" s="46"/>
      <c r="C32" s="118" t="s">
        <v>50</v>
      </c>
      <c r="D32" s="93"/>
      <c r="E32" s="115"/>
      <c r="F32" s="1"/>
      <c r="G32" s="1"/>
      <c r="H32" s="1"/>
      <c r="I32" s="55"/>
      <c r="J32" s="55"/>
      <c r="K32" s="55"/>
      <c r="L32" s="55"/>
      <c r="M32" s="55"/>
      <c r="N32" s="55"/>
      <c r="O32" s="55"/>
      <c r="P32" s="55"/>
      <c r="Q32" s="55"/>
      <c r="R32" s="54"/>
      <c r="S32" s="1"/>
      <c r="T32" s="1"/>
      <c r="U32" s="1"/>
      <c r="V32" s="1"/>
    </row>
    <row r="33" spans="1:22" ht="18.75" customHeight="1" x14ac:dyDescent="0.3">
      <c r="A33" s="51" t="s">
        <v>6</v>
      </c>
      <c r="B33" s="51" t="s">
        <v>51</v>
      </c>
      <c r="C33" s="119"/>
      <c r="D33" s="93"/>
      <c r="E33" s="115"/>
      <c r="F33" s="64"/>
      <c r="G33" s="64"/>
      <c r="H33" s="1"/>
      <c r="I33" s="43"/>
      <c r="J33" s="43"/>
      <c r="K33" s="63"/>
      <c r="L33" s="1"/>
      <c r="M33" s="1"/>
      <c r="N33" s="1"/>
      <c r="O33" s="1"/>
      <c r="P33" s="1"/>
      <c r="Q33" s="63"/>
      <c r="R33" s="63"/>
      <c r="S33" s="1"/>
      <c r="T33" s="1"/>
      <c r="U33" s="1"/>
      <c r="V33" s="1"/>
    </row>
    <row r="34" spans="1:22" ht="18.75" customHeight="1" x14ac:dyDescent="0.3">
      <c r="A34" s="51" t="s">
        <v>52</v>
      </c>
      <c r="B34" s="56"/>
      <c r="C34" s="57">
        <f>IF(B34&gt;0,((B34*Fees!$B$3)+Fees!$B$4),0)</f>
        <v>0</v>
      </c>
      <c r="D34" s="1"/>
      <c r="E34" s="1"/>
      <c r="F34" s="1"/>
      <c r="G34" s="1"/>
      <c r="H34" s="1"/>
      <c r="I34" s="1"/>
      <c r="J34" s="64"/>
      <c r="K34" s="1"/>
      <c r="L34" s="1"/>
      <c r="M34" s="1"/>
      <c r="N34" s="1"/>
      <c r="O34" s="1"/>
      <c r="P34" s="64"/>
      <c r="Q34" s="1"/>
      <c r="R34" s="1"/>
      <c r="S34" s="1"/>
      <c r="T34" s="1"/>
      <c r="U34" s="1"/>
      <c r="V34" s="64"/>
    </row>
    <row r="35" spans="1:22" x14ac:dyDescent="0.25">
      <c r="A35" s="51" t="s">
        <v>53</v>
      </c>
      <c r="B35" s="56"/>
      <c r="C35" s="57">
        <f>IF(B35&gt;0,((B35*Fees!$B$3)+Fees!$B$4),0)</f>
        <v>0</v>
      </c>
      <c r="D35" s="1"/>
      <c r="E35" s="1"/>
      <c r="F35" s="1"/>
      <c r="G35" s="1"/>
      <c r="H35" s="65"/>
      <c r="I35" s="66"/>
      <c r="J35" s="1"/>
      <c r="K35" s="1"/>
      <c r="L35" s="1"/>
      <c r="M35" s="1"/>
      <c r="N35" s="65"/>
      <c r="O35" s="66"/>
      <c r="P35" s="1"/>
      <c r="Q35" s="1"/>
      <c r="R35" s="1"/>
      <c r="S35" s="1"/>
      <c r="T35" s="65"/>
      <c r="U35" s="66"/>
      <c r="V35" s="1"/>
    </row>
    <row r="36" spans="1:22" x14ac:dyDescent="0.25">
      <c r="A36" s="51" t="s">
        <v>54</v>
      </c>
      <c r="B36" s="56"/>
      <c r="C36" s="57">
        <f>IF(B36&gt;0,((B36*Fees!$B$3)+Fees!$B$4),0)</f>
        <v>0</v>
      </c>
      <c r="D36" s="1"/>
      <c r="E36" s="1"/>
      <c r="F36" s="1"/>
      <c r="G36" s="1"/>
      <c r="H36" s="65"/>
      <c r="I36" s="66"/>
      <c r="J36" s="1"/>
      <c r="K36" s="1"/>
      <c r="L36" s="1"/>
      <c r="M36" s="1"/>
      <c r="N36" s="65"/>
      <c r="O36" s="66"/>
      <c r="P36" s="1"/>
      <c r="Q36" s="1"/>
      <c r="R36" s="1"/>
      <c r="S36" s="1"/>
      <c r="T36" s="65"/>
      <c r="U36" s="66"/>
      <c r="V36" s="1"/>
    </row>
    <row r="37" spans="1:22" x14ac:dyDescent="0.25">
      <c r="A37" s="51" t="s">
        <v>55</v>
      </c>
      <c r="B37" s="56"/>
      <c r="C37" s="57">
        <f>IF(B37&gt;0,((B37*Fees!$B$3)+Fees!$B$4),0)</f>
        <v>0</v>
      </c>
      <c r="D37" s="1"/>
      <c r="E37" s="1"/>
      <c r="F37" s="1"/>
      <c r="G37" s="1"/>
      <c r="H37" s="65"/>
      <c r="I37" s="66"/>
      <c r="J37" s="1"/>
      <c r="K37" s="1"/>
      <c r="L37" s="1"/>
      <c r="M37" s="1"/>
      <c r="N37" s="65"/>
      <c r="O37" s="66"/>
      <c r="P37" s="1"/>
      <c r="Q37" s="1"/>
      <c r="R37" s="1"/>
      <c r="S37" s="1"/>
      <c r="T37" s="65"/>
      <c r="U37" s="66"/>
      <c r="V37" s="1"/>
    </row>
    <row r="38" spans="1:22" x14ac:dyDescent="0.25">
      <c r="A38" s="51" t="s">
        <v>56</v>
      </c>
      <c r="B38" s="56"/>
      <c r="C38" s="57">
        <f>IF(B38&gt;0,((B38*Fees!$B$3)+Fees!$B$4),0)</f>
        <v>0</v>
      </c>
      <c r="D38" s="1"/>
      <c r="E38" s="1"/>
      <c r="F38" s="1"/>
      <c r="G38" s="1"/>
      <c r="H38" s="65"/>
      <c r="I38" s="66"/>
      <c r="J38" s="1"/>
      <c r="K38" s="1"/>
      <c r="L38" s="1"/>
      <c r="M38" s="1"/>
      <c r="N38" s="65"/>
      <c r="O38" s="66"/>
      <c r="P38" s="1"/>
      <c r="Q38" s="1"/>
      <c r="R38" s="1"/>
      <c r="S38" s="1"/>
      <c r="T38" s="65"/>
      <c r="U38" s="66"/>
      <c r="V38" s="1"/>
    </row>
    <row r="39" spans="1:22" x14ac:dyDescent="0.25">
      <c r="A39" s="51" t="s">
        <v>57</v>
      </c>
      <c r="B39" s="56"/>
      <c r="C39" s="57">
        <f>IF(B39&gt;0,((B39*Fees!$B$3)+Fees!$B$4),0)</f>
        <v>0</v>
      </c>
      <c r="D39" s="1"/>
      <c r="E39" s="1"/>
      <c r="F39" s="1"/>
      <c r="G39" s="1"/>
      <c r="H39" s="65"/>
      <c r="I39" s="66"/>
      <c r="J39" s="1"/>
      <c r="K39" s="1"/>
      <c r="L39" s="1"/>
      <c r="M39" s="1"/>
      <c r="N39" s="65"/>
      <c r="O39" s="66"/>
      <c r="P39" s="1"/>
      <c r="Q39" s="1"/>
      <c r="R39" s="1"/>
      <c r="S39" s="1"/>
      <c r="T39" s="65"/>
      <c r="U39" s="66"/>
      <c r="V39" s="1"/>
    </row>
    <row r="40" spans="1:22" x14ac:dyDescent="0.25">
      <c r="A40" s="51" t="s">
        <v>58</v>
      </c>
      <c r="B40" s="56"/>
      <c r="C40" s="57">
        <f>IF(B40&gt;0,((B40*Fees!$B$3)+Fees!$B$4),0)</f>
        <v>0</v>
      </c>
      <c r="D40" s="58"/>
      <c r="E40" s="22"/>
      <c r="F40" s="1"/>
      <c r="G40" s="1"/>
      <c r="H40" s="1"/>
      <c r="I40" s="67"/>
      <c r="J40" s="1"/>
      <c r="K40" s="22"/>
      <c r="L40" s="1"/>
      <c r="M40" s="1"/>
      <c r="N40" s="1"/>
      <c r="O40" s="67"/>
      <c r="P40" s="1"/>
      <c r="Q40" s="22"/>
      <c r="R40" s="1"/>
      <c r="S40" s="1"/>
      <c r="T40" s="1"/>
      <c r="U40" s="67"/>
      <c r="V40" s="1"/>
    </row>
    <row r="41" spans="1:22" ht="18.75" customHeight="1" x14ac:dyDescent="0.3">
      <c r="A41" s="51" t="s">
        <v>59</v>
      </c>
      <c r="B41" s="56"/>
      <c r="C41" s="57">
        <f>IF(B41&gt;0,((B41*Fees!$B$3)+Fees!$B$4),0)</f>
        <v>0</v>
      </c>
      <c r="D41" s="1"/>
      <c r="E41" s="63"/>
      <c r="F41" s="63"/>
      <c r="G41" s="43"/>
      <c r="H41" s="43"/>
      <c r="I41" s="43"/>
      <c r="J41" s="1"/>
      <c r="K41" s="63"/>
      <c r="L41" s="1"/>
      <c r="M41" s="1"/>
      <c r="N41" s="1"/>
      <c r="O41" s="1"/>
      <c r="P41" s="1"/>
      <c r="Q41" s="63"/>
      <c r="R41" s="63"/>
      <c r="S41" s="1"/>
      <c r="T41" s="1"/>
      <c r="U41" s="1"/>
      <c r="V41" s="1"/>
    </row>
    <row r="42" spans="1:22" x14ac:dyDescent="0.25">
      <c r="A42" s="51" t="s">
        <v>60</v>
      </c>
      <c r="B42" s="56"/>
      <c r="C42" s="57">
        <f>IF(B42&gt;0,((B42*Fees!$B$3)+Fees!$B$4),0)</f>
        <v>0</v>
      </c>
      <c r="D42" s="1"/>
      <c r="E42" s="1"/>
      <c r="F42" s="1"/>
      <c r="G42" s="1"/>
      <c r="H42" s="65"/>
      <c r="I42" s="66"/>
      <c r="J42" s="1"/>
      <c r="K42" s="1"/>
      <c r="L42" s="1"/>
      <c r="M42" s="1"/>
      <c r="N42" s="65"/>
      <c r="O42" s="66"/>
      <c r="P42" s="1"/>
      <c r="Q42" s="1"/>
      <c r="R42" s="1"/>
      <c r="S42" s="1"/>
      <c r="T42" s="65"/>
      <c r="U42" s="66"/>
      <c r="V42" s="1"/>
    </row>
    <row r="43" spans="1:22" x14ac:dyDescent="0.25">
      <c r="A43" s="51" t="s">
        <v>61</v>
      </c>
      <c r="B43" s="56"/>
      <c r="C43" s="57">
        <f>IF(B43&gt;0,((B43*Fees!$B$3)+Fees!$B$4),0)</f>
        <v>0</v>
      </c>
      <c r="D43" s="1"/>
      <c r="E43" s="1"/>
      <c r="F43" s="1"/>
      <c r="G43" s="1"/>
      <c r="H43" s="65"/>
      <c r="I43" s="66"/>
      <c r="J43" s="1"/>
      <c r="K43" s="1"/>
      <c r="L43" s="1"/>
      <c r="M43" s="1"/>
      <c r="N43" s="65"/>
      <c r="O43" s="66"/>
      <c r="P43" s="1"/>
      <c r="Q43" s="1"/>
      <c r="R43" s="1"/>
      <c r="S43" s="1"/>
      <c r="T43" s="65"/>
      <c r="U43" s="66"/>
      <c r="V43" s="1"/>
    </row>
    <row r="44" spans="1:22" x14ac:dyDescent="0.25">
      <c r="A44" s="60" t="s">
        <v>62</v>
      </c>
      <c r="B44" s="60">
        <f>SUM(B34:B43)</f>
        <v>0</v>
      </c>
      <c r="C44" s="61">
        <f>SUM(C34:C43)</f>
        <v>0</v>
      </c>
      <c r="D44" s="1"/>
      <c r="E44" s="1"/>
      <c r="F44" s="1"/>
      <c r="G44" s="1"/>
      <c r="H44" s="65"/>
      <c r="I44" s="66"/>
      <c r="J44" s="1"/>
      <c r="K44" s="1"/>
      <c r="L44" s="1"/>
      <c r="M44" s="1"/>
      <c r="N44" s="65"/>
      <c r="O44" s="66"/>
      <c r="P44" s="1"/>
      <c r="Q44" s="1"/>
      <c r="R44" s="1"/>
      <c r="S44" s="1"/>
      <c r="T44" s="65"/>
      <c r="U44" s="66"/>
      <c r="V44" s="1"/>
    </row>
    <row r="45" spans="1:22" x14ac:dyDescent="0.25">
      <c r="A45" s="56"/>
      <c r="B45" s="56"/>
      <c r="C45" s="56"/>
      <c r="D45" s="1"/>
      <c r="E45" s="1"/>
      <c r="F45" s="1"/>
      <c r="G45" s="1"/>
      <c r="H45" s="65"/>
      <c r="I45" s="66"/>
      <c r="J45" s="1"/>
      <c r="K45" s="1"/>
      <c r="L45" s="1"/>
      <c r="M45" s="1"/>
      <c r="N45" s="65"/>
      <c r="O45" s="66"/>
      <c r="P45" s="1"/>
      <c r="Q45" s="1"/>
      <c r="R45" s="1"/>
      <c r="S45" s="1"/>
      <c r="T45" s="65"/>
      <c r="U45" s="66"/>
      <c r="V45" s="1"/>
    </row>
    <row r="46" spans="1:22" x14ac:dyDescent="0.25">
      <c r="A46" s="1"/>
      <c r="B46" s="62"/>
      <c r="C46" s="1"/>
      <c r="D46" s="58"/>
      <c r="E46" s="22"/>
      <c r="F46" s="1"/>
      <c r="G46" s="1"/>
      <c r="H46" s="1"/>
      <c r="I46" s="67"/>
      <c r="J46" s="1"/>
      <c r="K46" s="22"/>
      <c r="L46" s="1"/>
      <c r="M46" s="1"/>
      <c r="N46" s="1"/>
      <c r="O46" s="67"/>
      <c r="P46" s="1"/>
      <c r="Q46" s="22"/>
      <c r="R46" s="1"/>
      <c r="S46" s="1"/>
      <c r="T46" s="1"/>
      <c r="U46" s="67"/>
      <c r="V46" s="1"/>
    </row>
    <row r="47" spans="1:22" ht="18.75" customHeight="1" x14ac:dyDescent="0.3">
      <c r="A47" s="1"/>
      <c r="B47" s="1"/>
      <c r="C47" s="1"/>
      <c r="D47" s="1"/>
      <c r="E47" s="63"/>
      <c r="F47" s="64"/>
      <c r="G47" s="64"/>
      <c r="H47" s="43"/>
      <c r="I47" s="43"/>
      <c r="J47" s="43"/>
      <c r="K47" s="63"/>
      <c r="L47" s="1"/>
      <c r="M47" s="1"/>
      <c r="N47" s="1"/>
      <c r="O47" s="1"/>
      <c r="P47" s="1"/>
      <c r="Q47" s="63"/>
      <c r="R47" s="63"/>
      <c r="S47" s="1"/>
      <c r="T47" s="1"/>
      <c r="U47" s="1"/>
      <c r="V47" s="1"/>
    </row>
    <row r="48" spans="1:22" ht="18.75" customHeight="1" x14ac:dyDescent="0.3">
      <c r="A48" s="1"/>
      <c r="B48" s="1"/>
      <c r="C48" s="1"/>
      <c r="D48" s="1"/>
      <c r="E48" s="1"/>
      <c r="F48" s="1"/>
      <c r="G48" s="1"/>
      <c r="H48" s="1"/>
      <c r="I48" s="1"/>
      <c r="J48" s="64"/>
      <c r="K48" s="1"/>
      <c r="L48" s="1"/>
      <c r="M48" s="1"/>
      <c r="N48" s="1"/>
      <c r="O48" s="1"/>
      <c r="P48" s="64"/>
      <c r="Q48" s="1"/>
      <c r="R48" s="1"/>
      <c r="S48" s="1"/>
      <c r="T48" s="1"/>
      <c r="U48" s="1"/>
      <c r="V48" s="64"/>
    </row>
    <row r="49" spans="1:22" x14ac:dyDescent="0.25">
      <c r="A49" s="1"/>
      <c r="B49" s="1"/>
      <c r="C49" s="1"/>
      <c r="D49" s="1"/>
      <c r="E49" s="1"/>
      <c r="F49" s="1"/>
      <c r="G49" s="1"/>
      <c r="H49" s="65"/>
      <c r="I49" s="66"/>
      <c r="J49" s="1"/>
      <c r="K49" s="1"/>
      <c r="L49" s="1"/>
      <c r="M49" s="1"/>
      <c r="N49" s="65"/>
      <c r="O49" s="66"/>
      <c r="P49" s="1"/>
      <c r="Q49" s="1"/>
      <c r="R49" s="1"/>
      <c r="S49" s="1"/>
      <c r="T49" s="65"/>
      <c r="U49" s="66"/>
      <c r="V49" s="1"/>
    </row>
    <row r="50" spans="1:22" x14ac:dyDescent="0.25">
      <c r="A50" s="1"/>
      <c r="B50" s="1"/>
      <c r="C50" s="1"/>
      <c r="D50" s="1"/>
      <c r="E50" s="1"/>
      <c r="F50" s="1"/>
      <c r="G50" s="1"/>
      <c r="H50" s="65"/>
      <c r="I50" s="66"/>
      <c r="J50" s="1"/>
      <c r="K50" s="1"/>
      <c r="L50" s="1"/>
      <c r="M50" s="1"/>
      <c r="N50" s="65"/>
      <c r="O50" s="66"/>
      <c r="P50" s="1"/>
      <c r="Q50" s="1"/>
      <c r="R50" s="1"/>
      <c r="S50" s="1"/>
      <c r="T50" s="65"/>
      <c r="U50" s="66"/>
      <c r="V50" s="1"/>
    </row>
    <row r="51" spans="1:22" x14ac:dyDescent="0.25">
      <c r="A51" s="1"/>
      <c r="B51" s="1"/>
      <c r="C51" s="1"/>
      <c r="D51" s="1"/>
      <c r="E51" s="1"/>
      <c r="F51" s="1"/>
      <c r="G51" s="1"/>
      <c r="H51" s="65"/>
      <c r="I51" s="66"/>
      <c r="J51" s="1"/>
      <c r="K51" s="1"/>
      <c r="L51" s="1"/>
      <c r="M51" s="1"/>
      <c r="N51" s="65"/>
      <c r="O51" s="66"/>
      <c r="P51" s="1"/>
      <c r="Q51" s="1"/>
      <c r="R51" s="1"/>
      <c r="S51" s="1"/>
      <c r="T51" s="65"/>
      <c r="U51" s="66"/>
      <c r="V51" s="1"/>
    </row>
    <row r="52" spans="1:22" x14ac:dyDescent="0.25">
      <c r="A52" s="1"/>
      <c r="B52" s="1"/>
      <c r="C52" s="1"/>
      <c r="D52" s="1"/>
      <c r="E52" s="1"/>
      <c r="F52" s="1"/>
      <c r="G52" s="1"/>
      <c r="H52" s="65"/>
      <c r="I52" s="66"/>
      <c r="J52" s="1"/>
      <c r="K52" s="1"/>
      <c r="L52" s="1"/>
      <c r="M52" s="1"/>
      <c r="N52" s="65"/>
      <c r="O52" s="66"/>
      <c r="P52" s="1"/>
      <c r="Q52" s="1"/>
      <c r="R52" s="1"/>
      <c r="S52" s="1"/>
      <c r="T52" s="65"/>
      <c r="U52" s="66"/>
      <c r="V52" s="1"/>
    </row>
    <row r="53" spans="1:22" x14ac:dyDescent="0.25">
      <c r="A53" s="1"/>
      <c r="B53" s="1"/>
      <c r="C53" s="1"/>
      <c r="D53" s="1"/>
      <c r="E53" s="1"/>
      <c r="F53" s="1"/>
      <c r="G53" s="1"/>
      <c r="H53" s="65"/>
      <c r="I53" s="66"/>
      <c r="J53" s="1"/>
      <c r="K53" s="1"/>
      <c r="L53" s="1"/>
      <c r="M53" s="1"/>
      <c r="N53" s="65"/>
      <c r="O53" s="66"/>
      <c r="P53" s="1"/>
      <c r="Q53" s="1"/>
      <c r="R53" s="1"/>
      <c r="S53" s="1"/>
      <c r="T53" s="65"/>
      <c r="U53" s="66"/>
      <c r="V53" s="1"/>
    </row>
    <row r="54" spans="1:22" x14ac:dyDescent="0.25">
      <c r="A54" s="1"/>
      <c r="B54" s="1"/>
      <c r="C54" s="1"/>
      <c r="D54" s="58"/>
      <c r="E54" s="22"/>
      <c r="F54" s="1"/>
      <c r="G54" s="1"/>
      <c r="H54" s="1"/>
      <c r="I54" s="67"/>
      <c r="J54" s="1"/>
      <c r="K54" s="22"/>
      <c r="L54" s="1"/>
      <c r="M54" s="1"/>
      <c r="N54" s="1"/>
      <c r="O54" s="67"/>
      <c r="P54" s="1"/>
      <c r="Q54" s="22"/>
      <c r="R54" s="1"/>
      <c r="S54" s="1"/>
      <c r="T54" s="1"/>
      <c r="U54" s="67"/>
      <c r="V54" s="1"/>
    </row>
    <row r="55" spans="1:22" ht="18.75" customHeight="1" x14ac:dyDescent="0.3">
      <c r="A55" s="1"/>
      <c r="B55" s="1"/>
      <c r="C55" s="1"/>
      <c r="D55" s="1"/>
      <c r="E55" s="63"/>
      <c r="F55" s="43"/>
      <c r="G55" s="43"/>
      <c r="H55" s="43"/>
      <c r="I55" s="43"/>
      <c r="J55" s="1"/>
      <c r="K55" s="63"/>
      <c r="L55" s="1"/>
      <c r="M55" s="1"/>
      <c r="N55" s="1"/>
      <c r="O55" s="1"/>
      <c r="P55" s="1"/>
      <c r="Q55" s="63"/>
      <c r="R55" s="63"/>
      <c r="S55" s="1"/>
      <c r="T55" s="1"/>
      <c r="U55" s="1"/>
      <c r="V55" s="1"/>
    </row>
    <row r="56" spans="1:22" ht="18.75" customHeight="1" x14ac:dyDescent="0.3">
      <c r="A56" s="1"/>
      <c r="B56" s="1"/>
      <c r="C56" s="1"/>
      <c r="D56" s="1"/>
      <c r="E56" s="1"/>
      <c r="F56" s="1"/>
      <c r="G56" s="1"/>
      <c r="H56" s="1"/>
      <c r="I56" s="1"/>
      <c r="J56" s="64"/>
      <c r="K56" s="1"/>
      <c r="L56" s="1"/>
      <c r="M56" s="1"/>
      <c r="N56" s="1"/>
      <c r="O56" s="1"/>
      <c r="P56" s="64"/>
      <c r="Q56" s="1"/>
      <c r="R56" s="1"/>
      <c r="S56" s="1"/>
      <c r="T56" s="1"/>
      <c r="U56" s="1"/>
      <c r="V56" s="64"/>
    </row>
    <row r="57" spans="1:22" x14ac:dyDescent="0.25">
      <c r="A57" s="1"/>
      <c r="B57" s="1"/>
      <c r="C57" s="1"/>
      <c r="D57" s="1"/>
      <c r="E57" s="1"/>
      <c r="F57" s="1"/>
      <c r="G57" s="1"/>
      <c r="H57" s="65"/>
      <c r="I57" s="66"/>
      <c r="J57" s="1"/>
      <c r="K57" s="1"/>
      <c r="L57" s="1"/>
      <c r="M57" s="1"/>
      <c r="N57" s="65"/>
      <c r="O57" s="66"/>
      <c r="P57" s="1"/>
      <c r="Q57" s="1"/>
      <c r="R57" s="1"/>
      <c r="S57" s="1"/>
      <c r="T57" s="65"/>
      <c r="U57" s="66"/>
      <c r="V57" s="1"/>
    </row>
    <row r="58" spans="1:22" x14ac:dyDescent="0.25">
      <c r="A58" s="1"/>
      <c r="B58" s="62"/>
      <c r="C58" s="1"/>
      <c r="D58" s="1"/>
      <c r="E58" s="1"/>
      <c r="F58" s="1"/>
      <c r="G58" s="1"/>
      <c r="H58" s="65"/>
      <c r="I58" s="66"/>
      <c r="J58" s="1"/>
      <c r="K58" s="1"/>
      <c r="L58" s="1"/>
      <c r="M58" s="1"/>
      <c r="N58" s="65"/>
      <c r="O58" s="66"/>
      <c r="P58" s="1"/>
      <c r="Q58" s="1"/>
      <c r="R58" s="1"/>
      <c r="S58" s="1"/>
      <c r="T58" s="65"/>
      <c r="U58" s="66"/>
      <c r="V58" s="1"/>
    </row>
    <row r="59" spans="1:22" x14ac:dyDescent="0.25">
      <c r="A59" s="1"/>
      <c r="B59" s="1"/>
      <c r="C59" s="1"/>
      <c r="D59" s="1"/>
      <c r="E59" s="1"/>
      <c r="F59" s="1"/>
      <c r="G59" s="1"/>
      <c r="H59" s="65"/>
      <c r="I59" s="66"/>
      <c r="J59" s="1"/>
      <c r="K59" s="1"/>
      <c r="L59" s="1"/>
      <c r="M59" s="1"/>
      <c r="N59" s="65"/>
      <c r="O59" s="66"/>
      <c r="P59" s="1"/>
      <c r="Q59" s="1"/>
      <c r="R59" s="1"/>
      <c r="S59" s="1"/>
      <c r="T59" s="65"/>
      <c r="U59" s="66"/>
      <c r="V59" s="1"/>
    </row>
    <row r="60" spans="1:22" x14ac:dyDescent="0.25">
      <c r="A60" s="1"/>
      <c r="B60" s="1"/>
      <c r="C60" s="1"/>
      <c r="D60" s="1"/>
      <c r="E60" s="1"/>
      <c r="F60" s="1"/>
      <c r="G60" s="1"/>
      <c r="H60" s="65"/>
      <c r="I60" s="66"/>
      <c r="J60" s="1"/>
      <c r="K60" s="1"/>
      <c r="L60" s="1"/>
      <c r="M60" s="1"/>
      <c r="N60" s="65"/>
      <c r="O60" s="66"/>
      <c r="P60" s="1"/>
      <c r="Q60" s="1"/>
      <c r="R60" s="1"/>
      <c r="S60" s="1"/>
      <c r="T60" s="65"/>
      <c r="U60" s="66"/>
      <c r="V60" s="1"/>
    </row>
    <row r="61" spans="1:22" x14ac:dyDescent="0.25">
      <c r="A61" s="1"/>
      <c r="B61" s="1"/>
      <c r="C61" s="1"/>
      <c r="D61" s="1"/>
      <c r="E61" s="1"/>
      <c r="F61" s="1"/>
      <c r="G61" s="1"/>
      <c r="H61" s="65"/>
      <c r="I61" s="66"/>
      <c r="J61" s="1"/>
      <c r="K61" s="1"/>
      <c r="L61" s="1"/>
      <c r="M61" s="1"/>
      <c r="N61" s="65"/>
      <c r="O61" s="66"/>
      <c r="P61" s="1"/>
      <c r="Q61" s="1"/>
      <c r="R61" s="1"/>
      <c r="S61" s="1"/>
      <c r="T61" s="65"/>
      <c r="U61" s="66"/>
      <c r="V61" s="1"/>
    </row>
    <row r="62" spans="1:22" x14ac:dyDescent="0.25">
      <c r="A62" s="1"/>
      <c r="B62" s="1"/>
      <c r="C62" s="1"/>
      <c r="D62" s="58"/>
      <c r="E62" s="22"/>
      <c r="F62" s="1"/>
      <c r="G62" s="1"/>
      <c r="H62" s="1"/>
      <c r="I62" s="67"/>
      <c r="J62" s="1"/>
      <c r="K62" s="22"/>
      <c r="L62" s="1"/>
      <c r="M62" s="1"/>
      <c r="N62" s="1"/>
      <c r="O62" s="67"/>
      <c r="P62" s="1"/>
      <c r="Q62" s="22"/>
      <c r="R62" s="1"/>
      <c r="S62" s="1"/>
      <c r="T62" s="1"/>
      <c r="U62" s="67"/>
      <c r="V62" s="1"/>
    </row>
    <row r="63" spans="1:22" ht="18.75" customHeight="1" x14ac:dyDescent="0.3">
      <c r="A63" s="1"/>
      <c r="B63" s="62"/>
      <c r="C63" s="1"/>
      <c r="D63" s="59"/>
      <c r="E63" s="63"/>
      <c r="F63" s="43"/>
      <c r="G63" s="43"/>
      <c r="H63" s="43"/>
      <c r="I63" s="43"/>
      <c r="J63" s="1"/>
      <c r="K63" s="63"/>
      <c r="L63" s="1"/>
      <c r="M63" s="1"/>
      <c r="N63" s="1"/>
      <c r="O63" s="1"/>
      <c r="P63" s="1"/>
      <c r="Q63" s="63"/>
      <c r="R63" s="63"/>
      <c r="S63" s="1"/>
      <c r="T63" s="1"/>
      <c r="U63" s="1"/>
      <c r="V63" s="1"/>
    </row>
    <row r="64" spans="1:22" ht="18.75" customHeight="1" x14ac:dyDescent="0.3">
      <c r="A64" s="1"/>
      <c r="B64" s="1"/>
      <c r="C64" s="1"/>
      <c r="D64" s="1"/>
      <c r="E64" s="1"/>
      <c r="F64" s="1"/>
      <c r="G64" s="1"/>
      <c r="H64" s="1"/>
      <c r="I64" s="1"/>
      <c r="J64" s="64"/>
      <c r="K64" s="1"/>
      <c r="L64" s="1"/>
      <c r="M64" s="1"/>
      <c r="N64" s="1"/>
      <c r="O64" s="1"/>
      <c r="P64" s="64"/>
      <c r="Q64" s="1"/>
      <c r="R64" s="1"/>
      <c r="S64" s="1"/>
      <c r="T64" s="1"/>
      <c r="U64" s="1"/>
      <c r="V64" s="64"/>
    </row>
    <row r="65" spans="1:22" x14ac:dyDescent="0.25">
      <c r="A65" s="1"/>
      <c r="B65" s="1"/>
      <c r="C65" s="1"/>
      <c r="D65" s="1"/>
      <c r="E65" s="1"/>
      <c r="F65" s="1"/>
      <c r="G65" s="1"/>
      <c r="H65" s="65"/>
      <c r="I65" s="66"/>
      <c r="J65" s="1"/>
      <c r="K65" s="1"/>
      <c r="L65" s="1"/>
      <c r="M65" s="1"/>
      <c r="N65" s="65"/>
      <c r="O65" s="66"/>
      <c r="P65" s="1"/>
      <c r="Q65" s="1"/>
      <c r="R65" s="1"/>
      <c r="S65" s="1"/>
      <c r="T65" s="65"/>
      <c r="U65" s="66"/>
      <c r="V65" s="1"/>
    </row>
    <row r="66" spans="1:22" x14ac:dyDescent="0.25">
      <c r="A66" s="1"/>
      <c r="B66" s="62"/>
      <c r="C66" s="1"/>
      <c r="D66" s="1"/>
      <c r="E66" s="1"/>
      <c r="F66" s="1"/>
      <c r="G66" s="1"/>
      <c r="H66" s="65"/>
      <c r="I66" s="66"/>
      <c r="J66" s="1"/>
      <c r="K66" s="1"/>
      <c r="L66" s="1"/>
      <c r="M66" s="1"/>
      <c r="N66" s="65"/>
      <c r="O66" s="66"/>
      <c r="P66" s="1"/>
      <c r="Q66" s="1"/>
      <c r="R66" s="1"/>
      <c r="S66" s="1"/>
      <c r="T66" s="65"/>
      <c r="U66" s="66"/>
      <c r="V66" s="1"/>
    </row>
    <row r="67" spans="1:22" x14ac:dyDescent="0.25">
      <c r="A67" s="1"/>
      <c r="B67" s="1"/>
      <c r="C67" s="1"/>
      <c r="D67" s="1"/>
      <c r="E67" s="1"/>
      <c r="F67" s="1"/>
      <c r="G67" s="1"/>
      <c r="H67" s="65"/>
      <c r="I67" s="66"/>
      <c r="J67" s="1"/>
      <c r="K67" s="1"/>
      <c r="L67" s="1"/>
      <c r="M67" s="1"/>
      <c r="N67" s="65"/>
      <c r="O67" s="66"/>
      <c r="P67" s="1"/>
      <c r="Q67" s="1"/>
      <c r="R67" s="1"/>
      <c r="S67" s="1"/>
      <c r="T67" s="65"/>
      <c r="U67" s="66"/>
      <c r="V67" s="1"/>
    </row>
    <row r="68" spans="1:22" x14ac:dyDescent="0.25">
      <c r="A68" s="1"/>
      <c r="B68" s="1"/>
      <c r="C68" s="1"/>
      <c r="D68" s="1"/>
      <c r="E68" s="1"/>
      <c r="F68" s="1"/>
      <c r="G68" s="1"/>
      <c r="H68" s="65"/>
      <c r="I68" s="66"/>
      <c r="J68" s="1"/>
      <c r="K68" s="1"/>
      <c r="L68" s="1"/>
      <c r="M68" s="1"/>
      <c r="N68" s="65"/>
      <c r="O68" s="66"/>
      <c r="P68" s="1"/>
      <c r="Q68" s="1"/>
      <c r="R68" s="1"/>
      <c r="S68" s="1"/>
      <c r="T68" s="65"/>
      <c r="U68" s="66"/>
      <c r="V68" s="1"/>
    </row>
    <row r="69" spans="1:22" x14ac:dyDescent="0.25">
      <c r="A69" s="1"/>
      <c r="B69" s="1"/>
      <c r="C69" s="1"/>
      <c r="D69" s="1"/>
      <c r="E69" s="1"/>
      <c r="F69" s="1"/>
      <c r="G69" s="1"/>
      <c r="H69" s="65"/>
      <c r="I69" s="66"/>
      <c r="J69" s="1"/>
      <c r="K69" s="1"/>
      <c r="L69" s="1"/>
      <c r="M69" s="1"/>
      <c r="N69" s="65"/>
      <c r="O69" s="66"/>
      <c r="P69" s="1"/>
      <c r="Q69" s="1"/>
      <c r="R69" s="1"/>
      <c r="S69" s="1"/>
      <c r="T69" s="65"/>
      <c r="U69" s="66"/>
      <c r="V69" s="1"/>
    </row>
    <row r="70" spans="1:22" x14ac:dyDescent="0.25">
      <c r="A70" s="1"/>
      <c r="B70" s="1"/>
      <c r="C70" s="1"/>
      <c r="D70" s="58"/>
      <c r="E70" s="22"/>
      <c r="F70" s="1"/>
      <c r="G70" s="1"/>
      <c r="H70" s="1"/>
      <c r="I70" s="67"/>
      <c r="J70" s="1"/>
      <c r="K70" s="22"/>
      <c r="L70" s="1"/>
      <c r="M70" s="1"/>
      <c r="N70" s="1"/>
      <c r="O70" s="67"/>
      <c r="P70" s="1"/>
      <c r="Q70" s="22"/>
      <c r="R70" s="1"/>
      <c r="S70" s="1"/>
      <c r="T70" s="1"/>
      <c r="U70" s="67"/>
      <c r="V70" s="1"/>
    </row>
    <row r="71" spans="1:22" ht="18.75" customHeight="1" x14ac:dyDescent="0.3">
      <c r="A71" s="1"/>
      <c r="B71" s="1"/>
      <c r="C71" s="1"/>
      <c r="D71" s="1"/>
      <c r="E71" s="63"/>
      <c r="F71" s="43"/>
      <c r="G71" s="43"/>
      <c r="H71" s="43"/>
      <c r="I71" s="43"/>
      <c r="J71" s="1"/>
      <c r="K71" s="63"/>
      <c r="L71" s="1"/>
      <c r="M71" s="1"/>
      <c r="N71" s="1"/>
      <c r="O71" s="1"/>
      <c r="P71" s="1"/>
      <c r="Q71" s="64"/>
      <c r="R71" s="64"/>
      <c r="S71" s="1"/>
      <c r="T71" s="1"/>
      <c r="U71" s="1"/>
      <c r="V71" s="1"/>
    </row>
    <row r="72" spans="1:22" ht="18.75" customHeight="1" x14ac:dyDescent="0.3">
      <c r="A72" s="1"/>
      <c r="B72" s="1"/>
      <c r="C72" s="1"/>
      <c r="D72" s="1"/>
      <c r="E72" s="1"/>
      <c r="F72" s="1"/>
      <c r="G72" s="1"/>
      <c r="H72" s="1"/>
      <c r="I72" s="1"/>
      <c r="J72" s="64"/>
      <c r="K72" s="1"/>
      <c r="L72" s="1"/>
      <c r="M72" s="1"/>
      <c r="N72" s="1"/>
      <c r="O72" s="1"/>
      <c r="P72" s="64"/>
      <c r="Q72" s="1"/>
      <c r="R72" s="1"/>
      <c r="S72" s="1"/>
      <c r="T72" s="1"/>
      <c r="U72" s="1"/>
      <c r="V72" s="64"/>
    </row>
    <row r="73" spans="1:22" x14ac:dyDescent="0.25">
      <c r="A73" s="1"/>
      <c r="B73" s="1"/>
      <c r="C73" s="1"/>
      <c r="D73" s="1"/>
      <c r="E73" s="1"/>
      <c r="F73" s="1"/>
      <c r="G73" s="1"/>
      <c r="H73" s="65"/>
      <c r="I73" s="66"/>
      <c r="J73" s="1"/>
      <c r="K73" s="1"/>
      <c r="L73" s="1"/>
      <c r="M73" s="1"/>
      <c r="N73" s="65"/>
      <c r="O73" s="66"/>
      <c r="P73" s="1"/>
      <c r="Q73" s="1"/>
      <c r="R73" s="1"/>
      <c r="S73" s="1"/>
      <c r="T73" s="1"/>
      <c r="U73" s="1"/>
      <c r="V73" s="1"/>
    </row>
    <row r="74" spans="1:22" x14ac:dyDescent="0.25">
      <c r="A74" s="1"/>
      <c r="B74" s="1"/>
      <c r="C74" s="1"/>
      <c r="D74" s="1"/>
      <c r="E74" s="1"/>
      <c r="F74" s="1"/>
      <c r="G74" s="1"/>
      <c r="H74" s="65"/>
      <c r="I74" s="66"/>
      <c r="J74" s="1"/>
      <c r="K74" s="1"/>
      <c r="L74" s="1"/>
      <c r="M74" s="1"/>
      <c r="N74" s="65"/>
      <c r="O74" s="66"/>
      <c r="P74" s="1"/>
      <c r="Q74" s="1"/>
      <c r="R74" s="1"/>
      <c r="S74" s="1"/>
      <c r="T74" s="1"/>
      <c r="U74" s="1"/>
      <c r="V74" s="1"/>
    </row>
    <row r="75" spans="1:22" x14ac:dyDescent="0.25">
      <c r="D75" s="1"/>
      <c r="E75" s="1"/>
      <c r="F75" s="1"/>
      <c r="G75" s="1"/>
      <c r="H75" s="65"/>
      <c r="I75" s="66"/>
      <c r="J75" s="1"/>
      <c r="K75" s="1"/>
      <c r="L75" s="1"/>
      <c r="M75" s="1"/>
      <c r="N75" s="65"/>
      <c r="O75" s="66"/>
      <c r="P75" s="1"/>
      <c r="Q75" s="1"/>
      <c r="R75" s="1"/>
      <c r="S75" s="1"/>
      <c r="T75" s="1"/>
      <c r="U75" s="1"/>
      <c r="V75" s="1"/>
    </row>
    <row r="76" spans="1:22" x14ac:dyDescent="0.25">
      <c r="D76" s="1"/>
      <c r="E76" s="1"/>
      <c r="F76" s="1"/>
      <c r="G76" s="1"/>
      <c r="H76" s="65"/>
      <c r="I76" s="66"/>
      <c r="J76" s="1"/>
      <c r="K76" s="1"/>
      <c r="L76" s="1"/>
      <c r="M76" s="1"/>
      <c r="N76" s="65"/>
      <c r="O76" s="66"/>
      <c r="P76" s="1"/>
      <c r="Q76" s="1"/>
      <c r="R76" s="1"/>
      <c r="S76" s="1"/>
      <c r="T76" s="1"/>
      <c r="U76" s="1"/>
      <c r="V76" s="1"/>
    </row>
    <row r="77" spans="1:22" x14ac:dyDescent="0.25">
      <c r="D77" s="1"/>
      <c r="E77" s="1"/>
      <c r="F77" s="1"/>
      <c r="G77" s="1"/>
      <c r="H77" s="65"/>
      <c r="I77" s="66"/>
      <c r="J77" s="1"/>
      <c r="K77" s="1"/>
      <c r="L77" s="1"/>
      <c r="M77" s="1"/>
      <c r="N77" s="65"/>
      <c r="O77" s="66"/>
      <c r="P77" s="1"/>
      <c r="Q77" s="1"/>
      <c r="R77" s="1"/>
      <c r="S77" s="1"/>
      <c r="T77" s="1"/>
      <c r="U77" s="1"/>
      <c r="V77" s="1"/>
    </row>
    <row r="78" spans="1:22" x14ac:dyDescent="0.25">
      <c r="D78" s="58"/>
      <c r="E78" s="22"/>
      <c r="F78" s="1"/>
      <c r="G78" s="1"/>
      <c r="H78" s="1"/>
      <c r="I78" s="67"/>
      <c r="J78" s="1"/>
      <c r="K78" s="22"/>
      <c r="L78" s="1"/>
      <c r="M78" s="1"/>
      <c r="N78" s="1"/>
      <c r="O78" s="67"/>
      <c r="P78" s="1"/>
      <c r="Q78" s="1"/>
      <c r="R78" s="1"/>
      <c r="S78" s="1"/>
      <c r="T78" s="1"/>
      <c r="U78" s="1"/>
      <c r="V78" s="1"/>
    </row>
    <row r="79" spans="1:22" x14ac:dyDescent="0.25">
      <c r="D79" s="1"/>
      <c r="E79" s="1"/>
      <c r="F79" s="1"/>
      <c r="G79" s="1"/>
      <c r="H79" s="1"/>
      <c r="I79" s="1"/>
      <c r="J79" s="1"/>
      <c r="K79" s="1"/>
      <c r="L79" s="1"/>
      <c r="M79" s="1"/>
      <c r="N79" s="1"/>
      <c r="O79" s="1"/>
      <c r="P79" s="1"/>
      <c r="Q79" s="1"/>
      <c r="R79" s="1"/>
      <c r="S79" s="1"/>
      <c r="T79" s="1"/>
      <c r="U79" s="1"/>
      <c r="V79" s="1"/>
    </row>
  </sheetData>
  <sheetProtection algorithmName="SHA-512" hashValue="1px984SxsGNc6oT15ya4iudMmGMF+MJVUFyfmNjqPvnMEfspoqwUby3Y406ZyHT2YJEVqrswdwwBO7ag2EWimA==" saltValue="rTEm9KL8w0bcz9mD3oOD/Q==" spinCount="100000" sheet="1" objects="1" scenarios="1"/>
  <protectedRanges>
    <protectedRange sqref="C10:L10 C6:L7 C13:L13" name="Range1"/>
    <protectedRange sqref="E20:E22 E26 H20:H22 H26 K20:K22 K26 Q20:Q23 Q26" name="Range2"/>
    <protectedRange sqref="E35:G39 K35:M39 Q35:S39 E49:G53 K49:M53 Q49:S53 E57:G61 K57:M61 Q57:S61 E65:G69 K65:M69 Q65:S69 E73:G77 K73:M77 Q42:S45 K42:M45 E42:G45" name="Range3"/>
    <protectedRange sqref="C30" name="Range4"/>
    <protectedRange sqref="B34:B43" name="Range5"/>
    <protectedRange sqref="B20:B21" name="Range6"/>
    <protectedRange sqref="E20:E23 H20:H23 K20:K23 H26 E26 K26" name="Range7"/>
  </protectedRanges>
  <mergeCells count="67">
    <mergeCell ref="C18:E18"/>
    <mergeCell ref="F18:H18"/>
    <mergeCell ref="I18:K18"/>
    <mergeCell ref="C1:L1"/>
    <mergeCell ref="A1:B1"/>
    <mergeCell ref="A2:B2"/>
    <mergeCell ref="C2:E2"/>
    <mergeCell ref="F2:H2"/>
    <mergeCell ref="I2:J2"/>
    <mergeCell ref="K2:L2"/>
    <mergeCell ref="A6:B6"/>
    <mergeCell ref="N6:Q6"/>
    <mergeCell ref="A7:B7"/>
    <mergeCell ref="N7:Q7"/>
    <mergeCell ref="A3:B3"/>
    <mergeCell ref="A4:B4"/>
    <mergeCell ref="N4:Q4"/>
    <mergeCell ref="A5:B5"/>
    <mergeCell ref="N5:Q5"/>
    <mergeCell ref="N8:Q8"/>
    <mergeCell ref="A9:B9"/>
    <mergeCell ref="N9:Q9"/>
    <mergeCell ref="A10:B10"/>
    <mergeCell ref="N10:Q10"/>
    <mergeCell ref="A8:B8"/>
    <mergeCell ref="A11:B11"/>
    <mergeCell ref="N11:Q11"/>
    <mergeCell ref="A12:B12"/>
    <mergeCell ref="N12:Q12"/>
    <mergeCell ref="A13:B13"/>
    <mergeCell ref="N13:Q13"/>
    <mergeCell ref="A14:B14"/>
    <mergeCell ref="N14:Q14"/>
    <mergeCell ref="A15:B15"/>
    <mergeCell ref="N15:Q15"/>
    <mergeCell ref="A18:B18"/>
    <mergeCell ref="M18:P27"/>
    <mergeCell ref="A19:B19"/>
    <mergeCell ref="C19:E19"/>
    <mergeCell ref="F19:H19"/>
    <mergeCell ref="I19:K19"/>
    <mergeCell ref="C21:D21"/>
    <mergeCell ref="F21:G21"/>
    <mergeCell ref="I21:J21"/>
    <mergeCell ref="C20:D20"/>
    <mergeCell ref="F20:G20"/>
    <mergeCell ref="I20:J20"/>
    <mergeCell ref="C23:D23"/>
    <mergeCell ref="F23:G23"/>
    <mergeCell ref="I23:J23"/>
    <mergeCell ref="C22:D22"/>
    <mergeCell ref="F22:G22"/>
    <mergeCell ref="I22:J22"/>
    <mergeCell ref="A24:B24"/>
    <mergeCell ref="C24:D24"/>
    <mergeCell ref="F24:G24"/>
    <mergeCell ref="I24:J24"/>
    <mergeCell ref="C26:D26"/>
    <mergeCell ref="F26:G26"/>
    <mergeCell ref="I26:J26"/>
    <mergeCell ref="C25:D25"/>
    <mergeCell ref="F25:G25"/>
    <mergeCell ref="I25:J25"/>
    <mergeCell ref="C32:C33"/>
    <mergeCell ref="C27:D27"/>
    <mergeCell ref="F27:G27"/>
    <mergeCell ref="I27:J2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B13720C-88F6-4BA7-8528-2E8EFA5FDF55}">
          <x14:formula1>
            <xm:f>Fees!$A$5:$A$6</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89A2-1F75-4CDF-96DA-F1BF0637EE14}">
  <sheetPr>
    <tabColor rgb="FF92D050"/>
  </sheetPr>
  <dimension ref="A1:B40"/>
  <sheetViews>
    <sheetView workbookViewId="0">
      <selection activeCell="A17" sqref="A17"/>
    </sheetView>
  </sheetViews>
  <sheetFormatPr defaultRowHeight="15" x14ac:dyDescent="0.25"/>
  <cols>
    <col min="1" max="1" width="68.42578125" bestFit="1" customWidth="1"/>
    <col min="2" max="2" width="13.5703125" customWidth="1"/>
  </cols>
  <sheetData>
    <row r="1" spans="1:2" ht="75" customHeight="1" x14ac:dyDescent="0.5">
      <c r="A1" s="181" t="s">
        <v>63</v>
      </c>
      <c r="B1" s="182"/>
    </row>
    <row r="2" spans="1:2" ht="15.75" x14ac:dyDescent="0.25">
      <c r="A2" s="73" t="s">
        <v>64</v>
      </c>
      <c r="B2" s="74" t="s">
        <v>65</v>
      </c>
    </row>
    <row r="3" spans="1:2" ht="15.75" x14ac:dyDescent="0.25">
      <c r="A3" s="183" t="s">
        <v>66</v>
      </c>
      <c r="B3" s="184"/>
    </row>
    <row r="4" spans="1:2" s="94" customFormat="1" ht="15.75" x14ac:dyDescent="0.25">
      <c r="A4" s="75" t="s">
        <v>67</v>
      </c>
      <c r="B4" s="76"/>
    </row>
    <row r="5" spans="1:2" s="94" customFormat="1" ht="15.75" x14ac:dyDescent="0.25">
      <c r="A5" s="77" t="s">
        <v>104</v>
      </c>
      <c r="B5" s="76"/>
    </row>
    <row r="6" spans="1:2" s="94" customFormat="1" ht="15.75" x14ac:dyDescent="0.25">
      <c r="A6" s="77" t="s">
        <v>105</v>
      </c>
      <c r="B6" s="76"/>
    </row>
    <row r="7" spans="1:2" s="94" customFormat="1" ht="15.75" x14ac:dyDescent="0.25">
      <c r="A7" s="77" t="s">
        <v>68</v>
      </c>
      <c r="B7" s="76"/>
    </row>
    <row r="8" spans="1:2" s="94" customFormat="1" ht="15.75" x14ac:dyDescent="0.25">
      <c r="A8" s="77" t="s">
        <v>69</v>
      </c>
      <c r="B8" s="76"/>
    </row>
    <row r="9" spans="1:2" ht="15.75" x14ac:dyDescent="0.25">
      <c r="A9" s="77" t="s">
        <v>70</v>
      </c>
      <c r="B9" s="76"/>
    </row>
    <row r="10" spans="1:2" ht="15.75" x14ac:dyDescent="0.25">
      <c r="A10" s="75" t="s">
        <v>71</v>
      </c>
      <c r="B10" s="76"/>
    </row>
    <row r="11" spans="1:2" ht="15.75" x14ac:dyDescent="0.25">
      <c r="A11" s="77" t="s">
        <v>72</v>
      </c>
      <c r="B11" s="76"/>
    </row>
    <row r="12" spans="1:2" ht="15.75" x14ac:dyDescent="0.25">
      <c r="A12" s="77" t="s">
        <v>73</v>
      </c>
      <c r="B12" s="76"/>
    </row>
    <row r="13" spans="1:2" ht="15.75" x14ac:dyDescent="0.25">
      <c r="A13" s="77" t="s">
        <v>74</v>
      </c>
      <c r="B13" s="76"/>
    </row>
    <row r="14" spans="1:2" ht="15.75" x14ac:dyDescent="0.25">
      <c r="A14" s="77" t="s">
        <v>75</v>
      </c>
      <c r="B14" s="76"/>
    </row>
    <row r="15" spans="1:2" ht="15.75" x14ac:dyDescent="0.25">
      <c r="A15" s="77" t="s">
        <v>106</v>
      </c>
      <c r="B15" s="76"/>
    </row>
    <row r="16" spans="1:2" ht="15.75" x14ac:dyDescent="0.25">
      <c r="A16" s="75" t="s">
        <v>76</v>
      </c>
      <c r="B16" s="76"/>
    </row>
    <row r="17" spans="1:2" ht="15.75" x14ac:dyDescent="0.25">
      <c r="A17" s="77" t="s">
        <v>77</v>
      </c>
      <c r="B17" s="76"/>
    </row>
    <row r="18" spans="1:2" ht="15.75" x14ac:dyDescent="0.25">
      <c r="A18" s="77" t="s">
        <v>78</v>
      </c>
      <c r="B18" s="76"/>
    </row>
    <row r="19" spans="1:2" ht="15.75" x14ac:dyDescent="0.25">
      <c r="A19" s="77" t="s">
        <v>79</v>
      </c>
      <c r="B19" s="76"/>
    </row>
    <row r="20" spans="1:2" ht="15.75" x14ac:dyDescent="0.25">
      <c r="A20" s="77" t="s">
        <v>80</v>
      </c>
      <c r="B20" s="76"/>
    </row>
    <row r="21" spans="1:2" ht="15.75" x14ac:dyDescent="0.25">
      <c r="A21" s="75" t="s">
        <v>81</v>
      </c>
      <c r="B21" s="76"/>
    </row>
    <row r="22" spans="1:2" ht="15.75" x14ac:dyDescent="0.25">
      <c r="A22" s="77" t="s">
        <v>82</v>
      </c>
      <c r="B22" s="76"/>
    </row>
    <row r="23" spans="1:2" ht="15.75" x14ac:dyDescent="0.25">
      <c r="A23" s="77" t="s">
        <v>83</v>
      </c>
      <c r="B23" s="76"/>
    </row>
    <row r="24" spans="1:2" ht="15.75" x14ac:dyDescent="0.25">
      <c r="A24" s="75" t="s">
        <v>84</v>
      </c>
      <c r="B24" s="76"/>
    </row>
    <row r="25" spans="1:2" ht="15.75" x14ac:dyDescent="0.25">
      <c r="A25" s="77" t="s">
        <v>85</v>
      </c>
      <c r="B25" s="76"/>
    </row>
    <row r="26" spans="1:2" ht="15.75" x14ac:dyDescent="0.25">
      <c r="A26" s="77" t="s">
        <v>86</v>
      </c>
      <c r="B26" s="76"/>
    </row>
    <row r="27" spans="1:2" ht="15.75" x14ac:dyDescent="0.25">
      <c r="A27" s="75" t="s">
        <v>87</v>
      </c>
      <c r="B27" s="76"/>
    </row>
    <row r="28" spans="1:2" ht="15.75" x14ac:dyDescent="0.25">
      <c r="A28" s="77" t="s">
        <v>88</v>
      </c>
      <c r="B28" s="76"/>
    </row>
    <row r="29" spans="1:2" ht="15.75" x14ac:dyDescent="0.25">
      <c r="A29" s="77" t="s">
        <v>89</v>
      </c>
      <c r="B29" s="76"/>
    </row>
    <row r="30" spans="1:2" ht="15.75" x14ac:dyDescent="0.25">
      <c r="A30" s="77" t="s">
        <v>90</v>
      </c>
      <c r="B30" s="76"/>
    </row>
    <row r="31" spans="1:2" ht="15.75" x14ac:dyDescent="0.25">
      <c r="A31" s="77" t="s">
        <v>91</v>
      </c>
      <c r="B31" s="76"/>
    </row>
    <row r="32" spans="1:2" ht="15.75" x14ac:dyDescent="0.25">
      <c r="A32" s="77" t="s">
        <v>92</v>
      </c>
      <c r="B32" s="76"/>
    </row>
    <row r="33" spans="1:2" ht="15.75" x14ac:dyDescent="0.25">
      <c r="A33" s="77" t="s">
        <v>93</v>
      </c>
      <c r="B33" s="76"/>
    </row>
    <row r="34" spans="1:2" ht="15.75" x14ac:dyDescent="0.25">
      <c r="A34" s="75" t="s">
        <v>94</v>
      </c>
      <c r="B34" s="76"/>
    </row>
    <row r="35" spans="1:2" ht="15.75" x14ac:dyDescent="0.25">
      <c r="A35" s="77" t="s">
        <v>95</v>
      </c>
      <c r="B35" s="76"/>
    </row>
    <row r="36" spans="1:2" ht="15.75" x14ac:dyDescent="0.25">
      <c r="A36" s="77" t="s">
        <v>96</v>
      </c>
      <c r="B36" s="76"/>
    </row>
    <row r="37" spans="1:2" ht="15.75" x14ac:dyDescent="0.25">
      <c r="A37" s="77" t="s">
        <v>97</v>
      </c>
      <c r="B37" s="76"/>
    </row>
    <row r="38" spans="1:2" ht="15.75" x14ac:dyDescent="0.25">
      <c r="A38" s="77"/>
      <c r="B38" s="76"/>
    </row>
    <row r="39" spans="1:2" ht="15.75" x14ac:dyDescent="0.25">
      <c r="A39" s="77"/>
      <c r="B39" s="76"/>
    </row>
    <row r="40" spans="1:2" ht="15.75" x14ac:dyDescent="0.25">
      <c r="A40" s="78" t="s">
        <v>19</v>
      </c>
      <c r="B40" s="79">
        <f>SUM(B5:B39)</f>
        <v>0</v>
      </c>
    </row>
  </sheetData>
  <mergeCells count="2">
    <mergeCell ref="A1:B1"/>
    <mergeCell ref="A3:B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3097-C360-4F6B-BBD7-36DA4B40E627}">
  <sheetPr>
    <tabColor rgb="FF0070C0"/>
  </sheetPr>
  <dimension ref="A3:B8"/>
  <sheetViews>
    <sheetView workbookViewId="0">
      <selection activeCell="A2" sqref="A2"/>
    </sheetView>
  </sheetViews>
  <sheetFormatPr defaultRowHeight="15" x14ac:dyDescent="0.25"/>
  <cols>
    <col min="1" max="1" width="27.85546875" customWidth="1"/>
    <col min="2" max="2" width="11.7109375" customWidth="1"/>
  </cols>
  <sheetData>
    <row r="3" spans="1:2" x14ac:dyDescent="0.25">
      <c r="A3" t="s">
        <v>98</v>
      </c>
      <c r="B3" s="111">
        <v>16</v>
      </c>
    </row>
    <row r="4" spans="1:2" x14ac:dyDescent="0.25">
      <c r="A4" t="s">
        <v>99</v>
      </c>
      <c r="B4" s="112">
        <v>450</v>
      </c>
    </row>
    <row r="5" spans="1:2" x14ac:dyDescent="0.25">
      <c r="A5" t="s">
        <v>47</v>
      </c>
      <c r="B5" s="116">
        <v>610.80999999999995</v>
      </c>
    </row>
    <row r="6" spans="1:2" x14ac:dyDescent="0.25">
      <c r="A6" t="s">
        <v>100</v>
      </c>
      <c r="B6" s="116">
        <v>1385.07</v>
      </c>
    </row>
    <row r="7" spans="1:2" x14ac:dyDescent="0.25">
      <c r="A7" t="s">
        <v>101</v>
      </c>
      <c r="B7" s="117">
        <v>489.24</v>
      </c>
    </row>
    <row r="8" spans="1:2" x14ac:dyDescent="0.25">
      <c r="A8" t="s">
        <v>102</v>
      </c>
      <c r="B8" s="117">
        <v>54.36</v>
      </c>
    </row>
  </sheetData>
  <sheetProtection algorithmName="SHA-512" hashValue="2yk8y8b7qZO/BYuQCtNxMSppdN6JmjPAM+PX6iygTIwNsOuaeNQ8nSSPhT0v7ti/PHtHvy8lhc1B6ZxZlaVvgg==" saltValue="zzUtnYayWvLZK5eXkJyHg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4D5F1BD4213844AB272C532DD5E17B" ma:contentTypeVersion="13" ma:contentTypeDescription="Create a new document." ma:contentTypeScope="" ma:versionID="0e82ca3835909227b4e8f19a70b79492">
  <xsd:schema xmlns:xsd="http://www.w3.org/2001/XMLSchema" xmlns:xs="http://www.w3.org/2001/XMLSchema" xmlns:p="http://schemas.microsoft.com/office/2006/metadata/properties" xmlns:ns2="4614225c-1bb3-44bc-8f35-cc573c803efb" targetNamespace="http://schemas.microsoft.com/office/2006/metadata/properties" ma:root="true" ma:fieldsID="03c51c5e171175cd9024b610c36a1417" ns2:_="">
    <xsd:import namespace="4614225c-1bb3-44bc-8f35-cc573c803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4225c-1bb3-44bc-8f35-cc573c803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14225c-1bb3-44bc-8f35-cc573c803e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D525D5-9497-40F5-BE41-09BBFCB16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4225c-1bb3-44bc-8f35-cc573c803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CC0ADC-1BCB-4C20-844B-82CC6A88561C}">
  <ds:schemaRefs>
    <ds:schemaRef ds:uri="http://schemas.microsoft.com/sharepoint/v3/contenttype/forms"/>
  </ds:schemaRefs>
</ds:datastoreItem>
</file>

<file path=customXml/itemProps3.xml><?xml version="1.0" encoding="utf-8"?>
<ds:datastoreItem xmlns:ds="http://schemas.openxmlformats.org/officeDocument/2006/customXml" ds:itemID="{456BE697-08E7-45B4-8664-8D48D1681F86}">
  <ds:schemaRefs>
    <ds:schemaRef ds:uri="http://schemas.microsoft.com/office/2006/metadata/properties"/>
    <ds:schemaRef ds:uri="http://schemas.microsoft.com/office/infopath/2007/PartnerControls"/>
    <ds:schemaRef ds:uri="4614225c-1bb3-44bc-8f35-cc573c803e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Costs &amp; Resources</vt:lpstr>
      <vt:lpstr>Spending Plan - OFF Campus</vt:lpstr>
      <vt:lpstr>Fees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Glenda Eichman</cp:lastModifiedBy>
  <cp:revision/>
  <dcterms:created xsi:type="dcterms:W3CDTF">2008-10-13T13:30:46Z</dcterms:created>
  <dcterms:modified xsi:type="dcterms:W3CDTF">2025-08-14T20:48:20Z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0x0101008C4D5F1BD4213844AB272C532DD5E17B</vt:lpwstr>
  </property>
  <property fmtid="{D5CDD505-2E9C-101B-9397-08002B2CF9AE}" pid="3" name="MediaServiceImageTags">
    <vt:lpwstr/>
  </property>
  <property fmtid="{D5CDD505-2E9C-101B-9397-08002B2CF9AE}" pid="4" name="Order">
    <vt:r8>580200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