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codeName="ThisWorkbook" defaultThemeVersion="124226"/>
  <mc:AlternateContent xmlns:mc="http://schemas.openxmlformats.org/markup-compatibility/2006">
    <mc:Choice Requires="x15">
      <x15ac:absPath xmlns:x15ac="http://schemas.microsoft.com/office/spreadsheetml/2010/11/ac" url="https://ksuemailprod.sharepoint.com/sites/PFStaff-Admin/Shared Documents/Admin/Counselor Resources/Education Financial Plan/"/>
    </mc:Choice>
  </mc:AlternateContent>
  <xr:revisionPtr revIDLastSave="1086" documentId="13_ncr:1_{1D1F4146-BE42-4C33-A55E-B681423CEC82}" xr6:coauthVersionLast="47" xr6:coauthVersionMax="47" xr10:uidLastSave="{C4085FF2-E29C-4DD5-B292-0AF7D7F61EE1}"/>
  <bookViews>
    <workbookView xWindow="-110" yWindow="-110" windowWidth="38620" windowHeight="21220" xr2:uid="{00000000-000D-0000-FFFF-FFFF00000000}"/>
  </bookViews>
  <sheets>
    <sheet name="Costs &amp; Resources" sheetId="9" r:id="rId1"/>
    <sheet name="Spending Plan - OFF Campus" sheetId="1" r:id="rId2"/>
    <sheet name="Spending Plan - ON Campus" sheetId="13" r:id="rId3"/>
    <sheet name="Campus Resources" sheetId="8" r:id="rId4"/>
    <sheet name="Fees" sheetId="12" r:id="rId5"/>
  </sheets>
  <definedNames>
    <definedName name="Z_0C0220E7_9143_4843_A65B_3E7E526898B1_.wvu.Rows" localSheetId="1" hidden="1">'Spending Plan - OFF Campus'!$3:$11,'Spending Plan - OFF Campus'!$50:$50</definedName>
    <definedName name="Z_13445976_5095_495F_B077_64D8D30B9536_.wvu.Rows" localSheetId="1" hidden="1">'Spending Plan - OFF Campus'!$3:$11,'Spending Plan - OFF Campus'!$50:$50</definedName>
    <definedName name="Z_C092AED6_F11B_4232_A1E0_328235921869_.wvu.Rows" localSheetId="1" hidden="1">'Spending Plan - OFF Campus'!$3:$11,'Spending Plan - OFF Campus'!$50:$50</definedName>
  </definedNames>
  <calcPr calcId="191028"/>
  <customWorkbookViews>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1912" yWindow="-8" windowWidth="1936" windowHeight="1056" activeSheetId="2"/>
    <customWorkbookView name="Jaden Blansett - Personal View" guid="{C092AED6-F11B-4232-A1E0-328235921869}" mergeInterval="0" personalView="1" maximized="1" xWindow="1672" yWindow="-10"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3" l="1"/>
  <c r="D35" i="9"/>
  <c r="D34" i="9"/>
  <c r="E33" i="9"/>
  <c r="C33" i="9"/>
  <c r="H38" i="9"/>
  <c r="I38" i="9" s="1"/>
  <c r="I43" i="9" s="1"/>
  <c r="C37" i="9" s="1"/>
  <c r="T74" i="9"/>
  <c r="T73" i="9"/>
  <c r="T72" i="9"/>
  <c r="T71" i="9"/>
  <c r="T70" i="9"/>
  <c r="T66" i="9"/>
  <c r="T65" i="9"/>
  <c r="T64" i="9"/>
  <c r="T63" i="9"/>
  <c r="T62" i="9"/>
  <c r="T58" i="9"/>
  <c r="T57" i="9"/>
  <c r="T56" i="9"/>
  <c r="T55" i="9"/>
  <c r="T54" i="9"/>
  <c r="T50" i="9"/>
  <c r="T49" i="9"/>
  <c r="T48" i="9"/>
  <c r="T47" i="9"/>
  <c r="T46" i="9"/>
  <c r="T42" i="9"/>
  <c r="T41" i="9"/>
  <c r="T40" i="9"/>
  <c r="T39" i="9"/>
  <c r="T38" i="9"/>
  <c r="U38" i="9" s="1"/>
  <c r="U43" i="9" s="1"/>
  <c r="C39" i="9" s="1"/>
  <c r="E5" i="9" s="1"/>
  <c r="N74" i="9"/>
  <c r="N73" i="9"/>
  <c r="N72" i="9"/>
  <c r="N71" i="9"/>
  <c r="N70" i="9"/>
  <c r="N66" i="9"/>
  <c r="N65" i="9"/>
  <c r="N64" i="9"/>
  <c r="N63" i="9"/>
  <c r="N62" i="9"/>
  <c r="N58" i="9"/>
  <c r="N57" i="9"/>
  <c r="N56" i="9"/>
  <c r="N55" i="9"/>
  <c r="N54" i="9"/>
  <c r="N50" i="9"/>
  <c r="N49" i="9"/>
  <c r="N48" i="9"/>
  <c r="N47" i="9"/>
  <c r="N46" i="9"/>
  <c r="N42" i="9"/>
  <c r="N41" i="9"/>
  <c r="N40" i="9"/>
  <c r="N39" i="9"/>
  <c r="N38" i="9"/>
  <c r="H82" i="9"/>
  <c r="H81" i="9"/>
  <c r="H80" i="9"/>
  <c r="H79" i="9"/>
  <c r="H78" i="9"/>
  <c r="H74" i="9"/>
  <c r="H73" i="9"/>
  <c r="H72" i="9"/>
  <c r="H71" i="9"/>
  <c r="H70" i="9"/>
  <c r="H66" i="9"/>
  <c r="H65" i="9"/>
  <c r="H64" i="9"/>
  <c r="H63" i="9"/>
  <c r="H62" i="9"/>
  <c r="H58" i="9"/>
  <c r="H57" i="9"/>
  <c r="H56" i="9"/>
  <c r="H55" i="9"/>
  <c r="H54" i="9"/>
  <c r="H50" i="9"/>
  <c r="H49" i="9"/>
  <c r="H48" i="9"/>
  <c r="H47" i="9"/>
  <c r="H46" i="9"/>
  <c r="H42" i="9"/>
  <c r="H41" i="9"/>
  <c r="H40" i="9"/>
  <c r="H39" i="9"/>
  <c r="N79" i="9"/>
  <c r="N80" i="9"/>
  <c r="N81" i="9"/>
  <c r="N82" i="9"/>
  <c r="N78" i="9"/>
  <c r="Q16" i="9"/>
  <c r="Q17" i="9" s="1"/>
  <c r="Q18" i="9" s="1"/>
  <c r="N16" i="9"/>
  <c r="N17" i="9" s="1"/>
  <c r="N18" i="9" s="1"/>
  <c r="K16" i="9"/>
  <c r="K17" i="9" s="1"/>
  <c r="K18" i="9" s="1"/>
  <c r="H16" i="9"/>
  <c r="H17" i="9" s="1"/>
  <c r="H18" i="9" s="1"/>
  <c r="E16" i="9"/>
  <c r="E17" i="9" s="1"/>
  <c r="E18" i="9" s="1"/>
  <c r="T11" i="9"/>
  <c r="T12" i="9"/>
  <c r="T15" i="9"/>
  <c r="T8" i="9"/>
  <c r="T7" i="9"/>
  <c r="T6" i="9"/>
  <c r="T25" i="9"/>
  <c r="T27" i="9" s="1"/>
  <c r="T29" i="9" s="1"/>
  <c r="Q25" i="9"/>
  <c r="N25" i="9"/>
  <c r="K25" i="9"/>
  <c r="K27" i="9" s="1"/>
  <c r="K29" i="9" s="1"/>
  <c r="J13" i="9" s="1"/>
  <c r="H25" i="9"/>
  <c r="H27" i="9" s="1"/>
  <c r="H29" i="9" s="1"/>
  <c r="G13" i="9" s="1"/>
  <c r="E25" i="9"/>
  <c r="E27" i="9" s="1"/>
  <c r="E29" i="9" s="1"/>
  <c r="C13" i="9" s="1"/>
  <c r="Q27" i="9"/>
  <c r="Q29" i="9" s="1"/>
  <c r="O13" i="9" s="1"/>
  <c r="N27" i="9"/>
  <c r="N29" i="9" s="1"/>
  <c r="M13" i="9" s="1"/>
  <c r="B25" i="9"/>
  <c r="C14" i="9"/>
  <c r="P13" i="9"/>
  <c r="B53" i="9"/>
  <c r="B52" i="9"/>
  <c r="B51" i="9"/>
  <c r="B50" i="9"/>
  <c r="B49" i="9"/>
  <c r="B48" i="9"/>
  <c r="B47" i="9"/>
  <c r="B46" i="9"/>
  <c r="B45" i="9"/>
  <c r="B44" i="9"/>
  <c r="B43" i="9"/>
  <c r="B42" i="9"/>
  <c r="B41" i="9"/>
  <c r="B39" i="9"/>
  <c r="C49" i="9"/>
  <c r="O82" i="9"/>
  <c r="O81" i="9"/>
  <c r="O80" i="9"/>
  <c r="O79" i="9"/>
  <c r="O78" i="9"/>
  <c r="O83" i="9" s="1"/>
  <c r="C53" i="9" s="1"/>
  <c r="S5" i="9" s="1"/>
  <c r="I82" i="9"/>
  <c r="I81" i="9"/>
  <c r="I80" i="9"/>
  <c r="I79" i="9"/>
  <c r="I78" i="9"/>
  <c r="I83" i="9" s="1"/>
  <c r="C52" i="9" s="1"/>
  <c r="R5" i="9" s="1"/>
  <c r="I74" i="9"/>
  <c r="I73" i="9"/>
  <c r="I72" i="9"/>
  <c r="I71" i="9"/>
  <c r="I70" i="9"/>
  <c r="I75" i="9" s="1"/>
  <c r="O74" i="9"/>
  <c r="O73" i="9"/>
  <c r="O72" i="9"/>
  <c r="O71" i="9"/>
  <c r="O70" i="9"/>
  <c r="O75" i="9" s="1"/>
  <c r="C50" i="9" s="1"/>
  <c r="P5" i="9" s="1"/>
  <c r="U74" i="9"/>
  <c r="U73" i="9"/>
  <c r="U72" i="9"/>
  <c r="U71" i="9"/>
  <c r="U70" i="9"/>
  <c r="U75" i="9" s="1"/>
  <c r="C51" i="9" s="1"/>
  <c r="Q5" i="9" s="1"/>
  <c r="U66" i="9"/>
  <c r="U65" i="9"/>
  <c r="U64" i="9"/>
  <c r="U63" i="9"/>
  <c r="U62" i="9"/>
  <c r="U67" i="9" s="1"/>
  <c r="C48" i="9" s="1"/>
  <c r="N5" i="9" s="1"/>
  <c r="O66" i="9"/>
  <c r="O65" i="9"/>
  <c r="O64" i="9"/>
  <c r="O63" i="9"/>
  <c r="O62" i="9"/>
  <c r="O67" i="9" s="1"/>
  <c r="C47" i="9" s="1"/>
  <c r="M5" i="9" s="1"/>
  <c r="I66" i="9"/>
  <c r="I65" i="9"/>
  <c r="I64" i="9"/>
  <c r="I63" i="9"/>
  <c r="I62" i="9"/>
  <c r="I67" i="9" s="1"/>
  <c r="C46" i="9" s="1"/>
  <c r="L5" i="9" s="1"/>
  <c r="I58" i="9"/>
  <c r="I57" i="9"/>
  <c r="I56" i="9"/>
  <c r="I55" i="9"/>
  <c r="I54" i="9"/>
  <c r="I59" i="9" s="1"/>
  <c r="C43" i="9" s="1"/>
  <c r="I5" i="9" s="1"/>
  <c r="O58" i="9"/>
  <c r="O57" i="9"/>
  <c r="O56" i="9"/>
  <c r="O55" i="9"/>
  <c r="O54" i="9"/>
  <c r="O59" i="9" s="1"/>
  <c r="C44" i="9" s="1"/>
  <c r="J5" i="9" s="1"/>
  <c r="U58" i="9"/>
  <c r="U57" i="9"/>
  <c r="U56" i="9"/>
  <c r="U55" i="9"/>
  <c r="U54" i="9"/>
  <c r="U59" i="9" s="1"/>
  <c r="C45" i="9" s="1"/>
  <c r="K5" i="9" s="1"/>
  <c r="U50" i="9"/>
  <c r="U49" i="9"/>
  <c r="U48" i="9"/>
  <c r="U47" i="9"/>
  <c r="U46" i="9"/>
  <c r="U51" i="9" s="1"/>
  <c r="C42" i="9" s="1"/>
  <c r="H5" i="9" s="1"/>
  <c r="U42" i="9"/>
  <c r="U41" i="9"/>
  <c r="U40" i="9"/>
  <c r="U39" i="9"/>
  <c r="O50" i="9"/>
  <c r="O49" i="9"/>
  <c r="O48" i="9"/>
  <c r="O47" i="9"/>
  <c r="O46" i="9"/>
  <c r="O51" i="9" s="1"/>
  <c r="C41" i="9" s="1"/>
  <c r="G5" i="9" s="1"/>
  <c r="E51" i="9"/>
  <c r="B40" i="9" s="1"/>
  <c r="I50" i="9"/>
  <c r="I49" i="9"/>
  <c r="I48" i="9"/>
  <c r="I47" i="9"/>
  <c r="I46" i="9"/>
  <c r="I51" i="9" s="1"/>
  <c r="C40" i="9" s="1"/>
  <c r="F5" i="9" s="1"/>
  <c r="K43" i="9"/>
  <c r="O42" i="9"/>
  <c r="O41" i="9"/>
  <c r="O40" i="9"/>
  <c r="O39" i="9"/>
  <c r="O38" i="9"/>
  <c r="O43" i="9" s="1"/>
  <c r="C38" i="9" s="1"/>
  <c r="E43" i="9"/>
  <c r="I39" i="9"/>
  <c r="I40" i="9"/>
  <c r="I41" i="9"/>
  <c r="I42" i="9"/>
  <c r="S4" i="9"/>
  <c r="R4" i="9"/>
  <c r="Q4" i="9"/>
  <c r="P4" i="9"/>
  <c r="O4" i="9"/>
  <c r="N4" i="9"/>
  <c r="M4" i="9"/>
  <c r="L4" i="9"/>
  <c r="K4" i="9"/>
  <c r="J4" i="9"/>
  <c r="I4" i="9"/>
  <c r="H4" i="9"/>
  <c r="G4" i="9"/>
  <c r="F4" i="9"/>
  <c r="E4" i="9"/>
  <c r="S10" i="9"/>
  <c r="R10" i="9"/>
  <c r="O10" i="9"/>
  <c r="P10" i="9"/>
  <c r="L10" i="9"/>
  <c r="M10" i="9"/>
  <c r="I10" i="9"/>
  <c r="J10" i="9"/>
  <c r="F10" i="9"/>
  <c r="G10" i="9"/>
  <c r="D10" i="9"/>
  <c r="C10" i="9"/>
  <c r="B38" i="9"/>
  <c r="D4" i="9" s="1"/>
  <c r="B37" i="9"/>
  <c r="R13" i="9" l="1"/>
  <c r="S13" i="9"/>
  <c r="T10" i="9"/>
  <c r="I13" i="9"/>
  <c r="D13" i="9"/>
  <c r="F13" i="9"/>
  <c r="L13" i="9"/>
  <c r="D5" i="9"/>
  <c r="O5" i="9"/>
  <c r="S14" i="9"/>
  <c r="S16" i="9" s="1"/>
  <c r="S17" i="9" s="1"/>
  <c r="S18" i="9" s="1"/>
  <c r="R14" i="9"/>
  <c r="R16" i="9" s="1"/>
  <c r="R17" i="9" s="1"/>
  <c r="R18" i="9" s="1"/>
  <c r="P14" i="9"/>
  <c r="P16" i="9" s="1"/>
  <c r="P17" i="9" s="1"/>
  <c r="P18" i="9" s="1"/>
  <c r="O14" i="9"/>
  <c r="O16" i="9" s="1"/>
  <c r="O17" i="9" s="1"/>
  <c r="O18" i="9" s="1"/>
  <c r="M14" i="9"/>
  <c r="M16" i="9" s="1"/>
  <c r="M17" i="9" s="1"/>
  <c r="M18" i="9" s="1"/>
  <c r="L14" i="9"/>
  <c r="L16" i="9" s="1"/>
  <c r="L17" i="9" s="1"/>
  <c r="L18" i="9" s="1"/>
  <c r="J14" i="9"/>
  <c r="J16" i="9" s="1"/>
  <c r="J17" i="9" s="1"/>
  <c r="J18" i="9" s="1"/>
  <c r="G14" i="9"/>
  <c r="G16" i="9" s="1"/>
  <c r="G17" i="9" s="1"/>
  <c r="G18" i="9" s="1"/>
  <c r="I14" i="9"/>
  <c r="F14" i="9"/>
  <c r="F16" i="9" s="1"/>
  <c r="F17" i="9" s="1"/>
  <c r="F18" i="9" s="1"/>
  <c r="D14" i="9"/>
  <c r="C16" i="9"/>
  <c r="C4" i="9"/>
  <c r="T4" i="9" s="1"/>
  <c r="B54" i="9"/>
  <c r="C5" i="9"/>
  <c r="T5" i="9" s="1"/>
  <c r="C54" i="9"/>
  <c r="I16" i="9" l="1"/>
  <c r="I17" i="9" s="1"/>
  <c r="I18" i="9" s="1"/>
  <c r="T13" i="9"/>
  <c r="D16" i="9"/>
  <c r="D17" i="9" s="1"/>
  <c r="D18" i="9" s="1"/>
  <c r="T14" i="9"/>
  <c r="C17" i="9"/>
  <c r="T16" i="9" l="1"/>
  <c r="C18" i="9"/>
  <c r="T17" i="9"/>
  <c r="B50" i="1" l="1"/>
  <c r="B40" i="1" l="1"/>
</calcChain>
</file>

<file path=xl/sharedStrings.xml><?xml version="1.0" encoding="utf-8"?>
<sst xmlns="http://schemas.openxmlformats.org/spreadsheetml/2006/main" count="414" uniqueCount="172">
  <si>
    <t>GRADUATE EDUCATION FINANCIAL PLAN</t>
  </si>
  <si>
    <t>ENTER STUDENT'S NAME HERE</t>
  </si>
  <si>
    <t>1st Year</t>
  </si>
  <si>
    <t>2nd Year</t>
  </si>
  <si>
    <t>3rd Year</t>
  </si>
  <si>
    <t>4th Year</t>
  </si>
  <si>
    <t>5th Year</t>
  </si>
  <si>
    <t>6th Year</t>
  </si>
  <si>
    <t>Fall</t>
  </si>
  <si>
    <t>Spring</t>
  </si>
  <si>
    <t>Summer</t>
  </si>
  <si>
    <t>Totals</t>
  </si>
  <si>
    <t>Estimated tuition</t>
  </si>
  <si>
    <t>Required estimated campus fees</t>
  </si>
  <si>
    <t>Required campus fees</t>
  </si>
  <si>
    <t>Books and supplies</t>
  </si>
  <si>
    <t>On-campus housing &amp; meal plan</t>
  </si>
  <si>
    <t>Parking permit &amp; sports pass</t>
  </si>
  <si>
    <t>On Campus or Off Campus
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</si>
  <si>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</si>
  <si>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</si>
  <si>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</si>
  <si>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</si>
  <si>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</si>
  <si>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</si>
  <si>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</si>
  <si>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</si>
  <si>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</si>
  <si>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</si>
  <si>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</si>
  <si>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</si>
  <si>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</si>
  <si>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</si>
  <si>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</si>
  <si>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</si>
  <si>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</si>
  <si>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</si>
  <si>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</si>
  <si>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</si>
  <si>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</si>
  <si>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</si>
  <si>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</si>
  <si>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</si>
  <si>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</si>
  <si>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</si>
  <si>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</si>
  <si>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GRAD In</t>
  </si>
  <si>
    <t>GRAD Out</t>
  </si>
  <si>
    <t>Tuition rate per credit 2025-2026</t>
  </si>
  <si>
    <t>Grad In</t>
  </si>
  <si>
    <t>Student Services Fee per semester</t>
  </si>
  <si>
    <t>OR</t>
  </si>
  <si>
    <t>Semester</t>
  </si>
  <si>
    <t>Course/             Program Fees</t>
  </si>
  <si>
    <t xml:space="preserve">if 9 credits or more. </t>
  </si>
  <si>
    <t xml:space="preserve">per credit if 8 credits or less. </t>
  </si>
  <si>
    <t>Credits</t>
  </si>
  <si>
    <t>Fall 1</t>
  </si>
  <si>
    <t>Spring 1</t>
  </si>
  <si>
    <t>Summer 1</t>
  </si>
  <si>
    <t>College</t>
  </si>
  <si>
    <t>Fee</t>
  </si>
  <si>
    <t>Subtotal</t>
  </si>
  <si>
    <t>Fall 2</t>
  </si>
  <si>
    <t>Spring 2</t>
  </si>
  <si>
    <t>Summer 2</t>
  </si>
  <si>
    <t>Fall 3</t>
  </si>
  <si>
    <t>Total Credits</t>
  </si>
  <si>
    <t xml:space="preserve">Total </t>
  </si>
  <si>
    <t>Spring 3</t>
  </si>
  <si>
    <t>Summer 3</t>
  </si>
  <si>
    <t>Fall 4</t>
  </si>
  <si>
    <t>Spring 4</t>
  </si>
  <si>
    <t>Summer 4</t>
  </si>
  <si>
    <t>Fall 5</t>
  </si>
  <si>
    <t>Spring 5</t>
  </si>
  <si>
    <t>Summer 5</t>
  </si>
  <si>
    <t>Fall 6</t>
  </si>
  <si>
    <t>Spring 6</t>
  </si>
  <si>
    <t>Total</t>
  </si>
  <si>
    <t>Off-Campus
Monthly Budget</t>
  </si>
  <si>
    <t>ENTER STUDENT NAME HERE</t>
  </si>
  <si>
    <t>Monthly</t>
  </si>
  <si>
    <t>Expenses</t>
  </si>
  <si>
    <t>Housing &amp; Utilities</t>
  </si>
  <si>
    <t>Rent</t>
  </si>
  <si>
    <t>Renters Insurance</t>
  </si>
  <si>
    <t>Utilities (electricity, gas, water, trash)</t>
  </si>
  <si>
    <t>Internet</t>
  </si>
  <si>
    <t>Phone</t>
  </si>
  <si>
    <t>Transportation</t>
  </si>
  <si>
    <t>Auto Loan</t>
  </si>
  <si>
    <t>Auto Insurance</t>
  </si>
  <si>
    <t>Fuel</t>
  </si>
  <si>
    <t>Maintenance (oil changes, car wash)</t>
  </si>
  <si>
    <t>Rideshares</t>
  </si>
  <si>
    <t>Living Expenses</t>
  </si>
  <si>
    <t>Groceries</t>
  </si>
  <si>
    <t>Meals Out</t>
  </si>
  <si>
    <t>Clothing</t>
  </si>
  <si>
    <t>Other (laundry,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</si>
  <si>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</si>
  <si>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</si>
  <si>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</si>
  <si>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</si>
  <si>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</si>
  <si>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</si>
  <si>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</si>
  <si>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</si>
  <si>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</si>
  <si>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</si>
  <si>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 (include sports betting)</t>
  </si>
  <si>
    <t>Travel/Vacations</t>
  </si>
  <si>
    <t>Gifts &amp; Donations</t>
  </si>
  <si>
    <t>Savings/Investments</t>
  </si>
  <si>
    <t xml:space="preserve">Emergency Fund </t>
  </si>
  <si>
    <t>Investment (stock, bond, funds, real estate, etc.)</t>
  </si>
  <si>
    <t>Other savings (major purchase, vacation, etc.)</t>
  </si>
  <si>
    <t>Balance (Total Income minus Total Expenses)</t>
  </si>
  <si>
    <t>On-Campus
Monthly Budget</t>
  </si>
  <si>
    <t>Utilities</t>
  </si>
  <si>
    <t>Electricity</t>
  </si>
  <si>
    <t>Other (haircut, alcohol, tobacco, etc.)</t>
  </si>
  <si>
    <t>Cost Of Attendance Resources</t>
  </si>
  <si>
    <t>Powercat Financial</t>
  </si>
  <si>
    <t xml:space="preserve">https://www.k-state.edu/powercatfinancial/ </t>
  </si>
  <si>
    <t xml:space="preserve">Tuition &amp; Fees </t>
  </si>
  <si>
    <t>https://www.k-state.edu/finsvcs/cashiers/costs/</t>
  </si>
  <si>
    <t>Resident Hall Cost</t>
  </si>
  <si>
    <t>https://housing.k-state.edu/living-options/reshalls/rates-meal-plans/</t>
  </si>
  <si>
    <t>Jardine Housing Cost</t>
  </si>
  <si>
    <t xml:space="preserve">https://housing.k-state.edu/living-options/apartments/ </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</si>
  <si>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</si>
  <si>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</si>
  <si>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</si>
  <si>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</si>
  <si>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</si>
  <si>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</si>
  <si>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</si>
  <si>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t>
  </si>
  <si>
    <t>Parking Permits</t>
  </si>
  <si>
    <t>https://www.k-state.edu/parking/permits/</t>
  </si>
  <si>
    <t xml:space="preserve">Other Financial Support Resources </t>
  </si>
  <si>
    <t>Cats' Cupboard</t>
  </si>
  <si>
    <t>https://www.k-state.edu/cats-cupboard/</t>
  </si>
  <si>
    <t xml:space="preserve">Career Center </t>
  </si>
  <si>
    <t xml:space="preserve">https://www.k-state.edu/careercenter/ </t>
  </si>
  <si>
    <t>Career Closet</t>
  </si>
  <si>
    <t xml:space="preserve">https://www.k-state.edu/careercenter/students/apply_interview/attire/ </t>
  </si>
  <si>
    <t>Student Opportunity Award</t>
  </si>
  <si>
    <t xml:space="preserve">https://ksufoundation.org/give/current-initiatives/give-to-k-state-proud/awards/#get-help-now </t>
  </si>
  <si>
    <t>2025-26</t>
  </si>
  <si>
    <t>Colleges/Departments</t>
  </si>
  <si>
    <t>Fee/credit hour</t>
  </si>
  <si>
    <t>Business Administration</t>
  </si>
  <si>
    <t>Engineering</t>
  </si>
  <si>
    <t>Agriculture</t>
  </si>
  <si>
    <t>Architecture, Planning &amp; Design</t>
  </si>
  <si>
    <t>Arts and Sciences</t>
  </si>
  <si>
    <t>Health &amp; Human Sciences</t>
  </si>
  <si>
    <t>Veterinary Medicine</t>
  </si>
  <si>
    <t>Kinesiology (KIN)</t>
  </si>
  <si>
    <t>Interior Design &amp; Fashion (AT, ID, FASH)</t>
  </si>
  <si>
    <t>Personal Financial Planning (PFP)</t>
  </si>
  <si>
    <t>Physician Assistant Program (PAS)</t>
  </si>
  <si>
    <t>Student service fee for 9+ credits</t>
  </si>
  <si>
    <t>Student service fee for &lt;9 credits</t>
  </si>
  <si>
    <t>On or Off Campus</t>
  </si>
  <si>
    <t>-</t>
  </si>
  <si>
    <t>On Campus</t>
  </si>
  <si>
    <t>Off Campus</t>
  </si>
  <si>
    <t>Grad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</si>
</sst>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47">
    <font>
      <sz val="11"/>
      <color theme="1"/>
      <name val="Calibri"/>
      <family val="2"/>
      <scheme val="minor"/>
    </font>
    <font>
      <u/>
      <sz val="11"/>
      <color theme="10"/>
      <name val="Calibri"/>
      <family val="2"/>
    </font>
    <font>
      <b/>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sz val="11"/>
      <color rgb="FF000000"/>
      <name val="Calibri"/>
      <family val="2"/>
      <scheme val="minor"/>
    </font>
    <font>
      <b/>
      <sz val="11"/>
      <color rgb="FF000000"/>
      <name val="Calibri"/>
      <family val="2"/>
      <scheme val="minor"/>
    </font>
    <font>
      <b/>
      <i/>
      <sz val="11"/>
      <color rgb="FF000000"/>
      <name val="Calibri"/>
      <family val="2"/>
      <scheme val="minor"/>
    </font>
    <font>
      <b/>
      <sz val="24"/>
      <name val="Aptos"/>
      <family val="2"/>
    </font>
    <font>
      <b/>
      <sz val="12"/>
      <color rgb="FF000000"/>
      <name val="Aptos"/>
      <family val="2"/>
    </font>
    <font>
      <sz val="12"/>
      <color rgb="FF000000"/>
      <name val="Aptos"/>
      <family val="2"/>
    </font>
    <font>
      <b/>
      <i/>
      <sz val="12"/>
      <color rgb="FF7030A0"/>
      <name val="Aptos"/>
      <family val="2"/>
    </font>
    <font>
      <sz val="11"/>
      <color rgb="FF000000"/>
      <name val="Calibri"/>
      <family val="2"/>
    </font>
    <font>
      <b/>
      <sz val="12"/>
      <color rgb="FF000000"/>
      <name val="Calibri"/>
      <family val="2"/>
    </font>
    <font>
      <b/>
      <i/>
      <sz val="11"/>
      <name val="Aptos"/>
      <family val="2"/>
    </font>
    <font>
      <b/>
      <sz val="11"/>
      <color rgb="FF000000"/>
      <name val="Aptos"/>
      <family val="2"/>
    </font>
    <font>
      <b/>
      <sz val="11"/>
      <name val="Aptos"/>
      <family val="2"/>
    </font>
    <font>
      <sz val="11"/>
      <color rgb="FF000000"/>
      <name val="Aptos"/>
      <family val="2"/>
    </font>
    <font>
      <b/>
      <i/>
      <sz val="10"/>
      <color rgb="FF000000"/>
      <name val="Aptos"/>
      <family val="2"/>
    </font>
    <font>
      <b/>
      <i/>
      <sz val="10"/>
      <name val="Aptos"/>
      <family val="2"/>
    </font>
    <font>
      <b/>
      <i/>
      <sz val="10"/>
      <color rgb="FFFFFFFF"/>
      <name val="Aptos"/>
      <family val="2"/>
    </font>
    <font>
      <sz val="11"/>
      <color rgb="FFFFFFFF"/>
      <name val="Aptos"/>
      <family val="2"/>
    </font>
    <font>
      <sz val="11"/>
      <name val="Aptos"/>
      <family val="2"/>
    </font>
    <font>
      <b/>
      <sz val="11"/>
      <color rgb="FFFFFFFF"/>
      <name val="Aptos"/>
      <family val="2"/>
    </font>
    <font>
      <b/>
      <sz val="11"/>
      <color rgb="FF000000"/>
      <name val="Calibri"/>
      <family val="2"/>
    </font>
    <font>
      <i/>
      <sz val="11"/>
      <color rgb="FF7030A0"/>
      <name val="Aptos"/>
      <family val="2"/>
    </font>
    <font>
      <sz val="11"/>
      <color rgb="FF7030A0"/>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12"/>
      <color theme="1"/>
      <name val="Aptos"/>
      <family val="2"/>
    </font>
    <font>
      <sz val="12"/>
      <color theme="1"/>
      <name val="Aptos"/>
      <family val="2"/>
    </font>
    <font>
      <sz val="12"/>
      <color theme="1"/>
      <name val="Calibri"/>
      <family val="2"/>
      <scheme val="minor"/>
    </font>
    <font>
      <sz val="24"/>
      <color theme="0"/>
      <name val="Arial Black"/>
      <family val="2"/>
    </font>
  </fonts>
  <fills count="17">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1"/>
        <bgColor indexed="64"/>
      </patternFill>
    </fill>
    <fill>
      <patternFill patternType="solid">
        <fgColor rgb="FFD9D9D9"/>
        <bgColor rgb="FF000000"/>
      </patternFill>
    </fill>
    <fill>
      <patternFill patternType="solid">
        <fgColor rgb="FFB1A0C7"/>
        <bgColor rgb="FF000000"/>
      </patternFill>
    </fill>
    <fill>
      <patternFill patternType="solid">
        <fgColor rgb="FFCCC0DA"/>
        <bgColor rgb="FF000000"/>
      </patternFill>
    </fill>
    <fill>
      <patternFill patternType="solid">
        <fgColor rgb="FFE4DFEC"/>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000000"/>
        <bgColor rgb="FF000000"/>
      </patternFill>
    </fill>
    <fill>
      <patternFill patternType="solid">
        <fgColor rgb="FFF2F2F2"/>
        <bgColor rgb="FF000000"/>
      </patternFill>
    </fill>
    <fill>
      <patternFill patternType="solid">
        <fgColor theme="0" tint="-0.14999847407452621"/>
        <bgColor indexed="64"/>
      </patternFill>
    </fill>
    <fill>
      <patternFill patternType="solid">
        <fgColor rgb="FFFF0000"/>
        <bgColor indexed="64"/>
      </patternFill>
    </fill>
    <fill>
      <patternFill patternType="solid">
        <fgColor theme="7" tint="-0.249977111117893"/>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rgb="FFD9D9D9"/>
      </left>
      <right style="thin">
        <color rgb="FFD9D9D9"/>
      </right>
      <top style="thin">
        <color rgb="FFD9D9D9"/>
      </top>
      <bottom style="thin">
        <color rgb="FFD9D9D9"/>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thin">
        <color rgb="FFD9D9D9"/>
      </bottom>
      <diagonal/>
    </border>
    <border>
      <left/>
      <right/>
      <top style="medium">
        <color indexed="64"/>
      </top>
      <bottom style="thin">
        <color rgb="FFD9D9D9"/>
      </bottom>
      <diagonal/>
    </border>
    <border>
      <left style="thin">
        <color rgb="FFD9D9D9"/>
      </left>
      <right/>
      <top style="medium">
        <color indexed="64"/>
      </top>
      <bottom style="thin">
        <color rgb="FFD9D9D9"/>
      </bottom>
      <diagonal/>
    </border>
    <border>
      <left style="medium">
        <color indexed="64"/>
      </left>
      <right style="medium">
        <color indexed="64"/>
      </right>
      <top style="medium">
        <color indexed="64"/>
      </top>
      <bottom style="thin">
        <color rgb="FFD9D9D9"/>
      </bottom>
      <diagonal/>
    </border>
    <border>
      <left/>
      <right style="medium">
        <color indexed="64"/>
      </right>
      <top style="medium">
        <color indexed="64"/>
      </top>
      <bottom/>
      <diagonal/>
    </border>
    <border>
      <left/>
      <right/>
      <top style="thin">
        <color rgb="FFD9D9D9"/>
      </top>
      <bottom/>
      <diagonal/>
    </border>
    <border>
      <left style="medium">
        <color indexed="64"/>
      </left>
      <right/>
      <top/>
      <bottom style="thin">
        <color indexed="64"/>
      </bottom>
      <diagonal/>
    </border>
    <border>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style="medium">
        <color indexed="64"/>
      </left>
      <right style="medium">
        <color indexed="64"/>
      </right>
      <top style="thin">
        <color rgb="FFD9D9D9"/>
      </top>
      <bottom style="thin">
        <color rgb="FFD9D9D9"/>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style="thin">
        <color rgb="FFD9D9D9"/>
      </right>
      <top style="thin">
        <color rgb="FFD9D9D9"/>
      </top>
      <bottom/>
      <diagonal/>
    </border>
    <border>
      <left style="thin">
        <color indexed="64"/>
      </left>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medium">
        <color indexed="64"/>
      </left>
      <right/>
      <top style="thin">
        <color rgb="FFD9D9D9"/>
      </top>
      <bottom/>
      <diagonal/>
    </border>
    <border>
      <left style="thin">
        <color indexed="64"/>
      </left>
      <right style="thin">
        <color rgb="FFFFFFFF"/>
      </right>
      <top style="thin">
        <color rgb="FFD9D9D9"/>
      </top>
      <bottom style="double">
        <color rgb="FF4F81BD"/>
      </bottom>
      <diagonal/>
    </border>
    <border>
      <left/>
      <right style="thin">
        <color rgb="FFFFFFFF"/>
      </right>
      <top style="thin">
        <color rgb="FFD9D9D9"/>
      </top>
      <bottom style="double">
        <color rgb="FF4F81BD"/>
      </bottom>
      <diagonal/>
    </border>
    <border>
      <left style="thin">
        <color rgb="FFFFFFFF"/>
      </left>
      <right style="thin">
        <color rgb="FFFFFFFF"/>
      </right>
      <top style="thin">
        <color rgb="FFD9D9D9"/>
      </top>
      <bottom style="double">
        <color rgb="FF4F81BD"/>
      </bottom>
      <diagonal/>
    </border>
    <border>
      <left style="medium">
        <color indexed="64"/>
      </left>
      <right/>
      <top style="thin">
        <color rgb="FFD9D9D9"/>
      </top>
      <bottom style="double">
        <color rgb="FF4F81BD"/>
      </bottom>
      <diagonal/>
    </border>
    <border>
      <left style="medium">
        <color indexed="64"/>
      </left>
      <right/>
      <top style="double">
        <color rgb="FF4F81BD"/>
      </top>
      <bottom style="double">
        <color rgb="FF4F81BD"/>
      </bottom>
      <diagonal/>
    </border>
    <border>
      <left/>
      <right/>
      <top style="double">
        <color rgb="FF4F81BD"/>
      </top>
      <bottom style="double">
        <color rgb="FF4F81BD"/>
      </bottom>
      <diagonal/>
    </border>
    <border>
      <left/>
      <right/>
      <top/>
      <bottom style="double">
        <color rgb="FF4F81BD"/>
      </bottom>
      <diagonal/>
    </border>
    <border>
      <left style="double">
        <color rgb="FFEEECE1"/>
      </left>
      <right style="double">
        <color rgb="FFEEECE1"/>
      </right>
      <top style="double">
        <color rgb="FF4F81BD"/>
      </top>
      <bottom style="thin">
        <color rgb="FFD9D9D9"/>
      </bottom>
      <diagonal/>
    </border>
    <border>
      <left style="medium">
        <color indexed="64"/>
      </left>
      <right/>
      <top style="thin">
        <color rgb="FF4F81BD"/>
      </top>
      <bottom style="double">
        <color rgb="FFFEF25C"/>
      </bottom>
      <diagonal/>
    </border>
    <border>
      <left/>
      <right/>
      <top style="thin">
        <color rgb="FF4F81BD"/>
      </top>
      <bottom style="double">
        <color rgb="FFFEF25C"/>
      </bottom>
      <diagonal/>
    </border>
    <border>
      <left style="medium">
        <color indexed="64"/>
      </left>
      <right/>
      <top style="double">
        <color rgb="FFFEF25C"/>
      </top>
      <bottom style="double">
        <color rgb="FFFEF25C"/>
      </bottom>
      <diagonal/>
    </border>
    <border>
      <left/>
      <right/>
      <top style="double">
        <color rgb="FFFEF25C"/>
      </top>
      <bottom style="double">
        <color rgb="FFFEF25C"/>
      </bottom>
      <diagonal/>
    </border>
    <border>
      <left style="medium">
        <color indexed="64"/>
      </left>
      <right/>
      <top style="double">
        <color rgb="FFFEF25C"/>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D9D9D9"/>
      </right>
      <top style="medium">
        <color indexed="64"/>
      </top>
      <bottom style="thin">
        <color rgb="FFD9D9D9"/>
      </bottom>
      <diagonal/>
    </border>
    <border>
      <left style="thin">
        <color rgb="FFD9D9D9"/>
      </left>
      <right style="thin">
        <color rgb="FFD9D9D9"/>
      </right>
      <top style="medium">
        <color indexed="64"/>
      </top>
      <bottom style="thin">
        <color rgb="FFD9D9D9"/>
      </bottom>
      <diagonal/>
    </border>
    <border>
      <left style="thin">
        <color rgb="FFD9D9D9"/>
      </left>
      <right style="medium">
        <color indexed="64"/>
      </right>
      <top style="medium">
        <color indexed="64"/>
      </top>
      <bottom style="thin">
        <color rgb="FFD9D9D9"/>
      </bottom>
      <diagonal/>
    </border>
    <border>
      <left style="medium">
        <color indexed="64"/>
      </left>
      <right style="thin">
        <color rgb="FFD9D9D9"/>
      </right>
      <top style="medium">
        <color indexed="64"/>
      </top>
      <bottom style="thin">
        <color rgb="FFD9D9D9"/>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right/>
      <top style="thin">
        <color rgb="FF4F81BD"/>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thin">
        <color rgb="FFD9D9D9"/>
      </left>
      <right/>
      <top/>
      <bottom style="thin">
        <color rgb="FFD9D9D9"/>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style="thin">
        <color indexed="64"/>
      </left>
      <right style="thin">
        <color indexed="64"/>
      </right>
      <top/>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bottom style="thin">
        <color rgb="FFD9D9D9"/>
      </bottom>
      <diagonal/>
    </border>
    <border>
      <left/>
      <right/>
      <top style="thin">
        <color rgb="FF4F81BD"/>
      </top>
      <bottom style="medium">
        <color rgb="FF000000"/>
      </bottom>
      <diagonal/>
    </border>
    <border>
      <left style="thin">
        <color rgb="FFD9D9D9"/>
      </left>
      <right style="thin">
        <color rgb="FFD9D9D9"/>
      </right>
      <top style="thin">
        <color rgb="FFD9D9D9"/>
      </top>
      <bottom/>
      <diagonal/>
    </border>
    <border>
      <left style="thin">
        <color rgb="FFD9D9D9"/>
      </left>
      <right style="thin">
        <color rgb="FFD9D9D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77">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0" fillId="2" borderId="0" xfId="0" applyFill="1"/>
    <xf numFmtId="0" fontId="0" fillId="3" borderId="0" xfId="0" applyFill="1"/>
    <xf numFmtId="0" fontId="2" fillId="2" borderId="0" xfId="0" applyFont="1" applyFill="1" applyAlignment="1">
      <alignment horizontal="center"/>
    </xf>
    <xf numFmtId="0" fontId="0" fillId="2" borderId="0" xfId="0" applyFill="1" applyAlignment="1">
      <alignment horizontal="left"/>
    </xf>
    <xf numFmtId="0" fontId="1" fillId="2" borderId="0" xfId="1" applyFill="1" applyAlignment="1" applyProtection="1"/>
    <xf numFmtId="0" fontId="2" fillId="3" borderId="0" xfId="0" applyFont="1" applyFill="1" applyAlignment="1">
      <alignment horizontal="center"/>
    </xf>
    <xf numFmtId="0" fontId="0" fillId="3" borderId="0" xfId="0" applyFill="1" applyAlignment="1">
      <alignment horizontal="left"/>
    </xf>
    <xf numFmtId="0" fontId="1" fillId="3" borderId="0" xfId="1" applyFill="1" applyAlignment="1" applyProtection="1"/>
    <xf numFmtId="0" fontId="0" fillId="0" borderId="0" xfId="0" applyAlignment="1">
      <alignment wrapText="1"/>
    </xf>
    <xf numFmtId="0" fontId="3" fillId="0" borderId="6" xfId="0" applyFont="1" applyBorder="1"/>
    <xf numFmtId="0" fontId="6" fillId="0" borderId="0" xfId="0" applyFont="1"/>
    <xf numFmtId="0" fontId="6" fillId="0" borderId="0" xfId="0" applyFont="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14" xfId="0" applyFont="1" applyBorder="1" applyAlignment="1">
      <alignment horizontal="left"/>
    </xf>
    <xf numFmtId="8" fontId="6" fillId="0" borderId="15" xfId="0" applyNumberFormat="1" applyFont="1" applyBorder="1" applyAlignment="1">
      <alignment horizontal="right"/>
    </xf>
    <xf numFmtId="0" fontId="6" fillId="0" borderId="16" xfId="0" applyFont="1" applyBorder="1" applyAlignment="1">
      <alignment horizontal="left"/>
    </xf>
    <xf numFmtId="8" fontId="6" fillId="0" borderId="17" xfId="0" applyNumberFormat="1" applyFont="1" applyBorder="1" applyAlignment="1">
      <alignment horizontal="right"/>
    </xf>
    <xf numFmtId="0" fontId="6" fillId="0" borderId="18" xfId="0" applyFont="1" applyBorder="1" applyAlignment="1">
      <alignment horizontal="left"/>
    </xf>
    <xf numFmtId="0" fontId="6" fillId="0" borderId="19" xfId="0" applyFont="1" applyBorder="1" applyAlignment="1">
      <alignment horizontal="left"/>
    </xf>
    <xf numFmtId="0" fontId="8" fillId="0" borderId="21" xfId="0" applyFont="1" applyBorder="1" applyAlignment="1">
      <alignment horizontal="right"/>
    </xf>
    <xf numFmtId="0" fontId="10" fillId="0" borderId="5" xfId="0" applyFont="1" applyBorder="1" applyAlignment="1">
      <alignment horizontal="center"/>
    </xf>
    <xf numFmtId="0" fontId="10" fillId="0" borderId="2" xfId="0" applyFont="1" applyBorder="1"/>
    <xf numFmtId="0" fontId="11" fillId="0" borderId="2" xfId="0" applyFont="1" applyBorder="1" applyAlignment="1">
      <alignment horizontal="left" indent="3"/>
    </xf>
    <xf numFmtId="0" fontId="12" fillId="0" borderId="5" xfId="0" applyFont="1" applyBorder="1"/>
    <xf numFmtId="0" fontId="3" fillId="0" borderId="0" xfId="0" applyFont="1" applyAlignment="1">
      <alignment vertical="top" wrapText="1"/>
    </xf>
    <xf numFmtId="1" fontId="3" fillId="0" borderId="0" xfId="0" applyNumberFormat="1" applyFont="1" applyAlignment="1">
      <alignment horizontal="center" vertical="top" wrapText="1"/>
    </xf>
    <xf numFmtId="0" fontId="4" fillId="0" borderId="0" xfId="0" applyFont="1" applyAlignment="1">
      <alignment vertical="top" wrapText="1"/>
    </xf>
    <xf numFmtId="0" fontId="4" fillId="0" borderId="25" xfId="0" applyFont="1" applyBorder="1" applyAlignment="1">
      <alignment vertical="top" wrapText="1"/>
    </xf>
    <xf numFmtId="0" fontId="4" fillId="0" borderId="25" xfId="0" applyFont="1" applyBorder="1" applyAlignment="1">
      <alignment horizontal="center" vertical="top" wrapText="1"/>
    </xf>
    <xf numFmtId="0" fontId="10" fillId="5" borderId="26" xfId="0" applyFont="1" applyFill="1" applyBorder="1"/>
    <xf numFmtId="0" fontId="13" fillId="0" borderId="0" xfId="0" applyFont="1"/>
    <xf numFmtId="0" fontId="14" fillId="0" borderId="0" xfId="0" applyFont="1"/>
    <xf numFmtId="0" fontId="17" fillId="0" borderId="30" xfId="0" applyFont="1" applyBorder="1"/>
    <xf numFmtId="0" fontId="13" fillId="0" borderId="12" xfId="0" applyFont="1" applyBorder="1"/>
    <xf numFmtId="0" fontId="13" fillId="0" borderId="20" xfId="0" applyFont="1" applyBorder="1"/>
    <xf numFmtId="0" fontId="13" fillId="0" borderId="31" xfId="0" applyFont="1" applyBorder="1"/>
    <xf numFmtId="0" fontId="19" fillId="6" borderId="34" xfId="0" applyFont="1" applyFill="1" applyBorder="1"/>
    <xf numFmtId="0" fontId="19" fillId="6" borderId="21" xfId="0" applyFont="1" applyFill="1" applyBorder="1"/>
    <xf numFmtId="0" fontId="19" fillId="7" borderId="35" xfId="0" applyFont="1" applyFill="1" applyBorder="1"/>
    <xf numFmtId="0" fontId="19" fillId="7" borderId="21" xfId="0" applyFont="1" applyFill="1" applyBorder="1"/>
    <xf numFmtId="0" fontId="19" fillId="8" borderId="21" xfId="0" applyFont="1" applyFill="1" applyBorder="1"/>
    <xf numFmtId="0" fontId="20" fillId="8" borderId="21" xfId="0" applyFont="1" applyFill="1" applyBorder="1"/>
    <xf numFmtId="0" fontId="20" fillId="8" borderId="36" xfId="0" applyFont="1" applyFill="1" applyBorder="1"/>
    <xf numFmtId="0" fontId="21" fillId="9" borderId="37" xfId="0" applyFont="1" applyFill="1" applyBorder="1"/>
    <xf numFmtId="0" fontId="13" fillId="0" borderId="4" xfId="0" applyFont="1" applyBorder="1"/>
    <xf numFmtId="0" fontId="13" fillId="0" borderId="38" xfId="0" applyFont="1" applyBorder="1"/>
    <xf numFmtId="6" fontId="22" fillId="9" borderId="44" xfId="0" applyNumberFormat="1" applyFont="1" applyFill="1" applyBorder="1"/>
    <xf numFmtId="0" fontId="18" fillId="0" borderId="0" xfId="0" applyFont="1"/>
    <xf numFmtId="0" fontId="22" fillId="10" borderId="48" xfId="0" applyFont="1" applyFill="1" applyBorder="1"/>
    <xf numFmtId="6" fontId="22" fillId="9" borderId="52" xfId="0" applyNumberFormat="1" applyFont="1" applyFill="1" applyBorder="1"/>
    <xf numFmtId="6" fontId="16" fillId="6" borderId="58" xfId="0" applyNumberFormat="1" applyFont="1" applyFill="1" applyBorder="1"/>
    <xf numFmtId="6" fontId="16" fillId="7" borderId="58" xfId="0" applyNumberFormat="1" applyFont="1" applyFill="1" applyBorder="1"/>
    <xf numFmtId="6" fontId="16" fillId="8" borderId="58" xfId="0" applyNumberFormat="1" applyFont="1" applyFill="1" applyBorder="1"/>
    <xf numFmtId="6" fontId="16" fillId="6" borderId="60" xfId="0" applyNumberFormat="1" applyFont="1" applyFill="1" applyBorder="1"/>
    <xf numFmtId="6" fontId="24" fillId="12" borderId="61" xfId="0" applyNumberFormat="1" applyFont="1" applyFill="1" applyBorder="1"/>
    <xf numFmtId="0" fontId="16" fillId="0" borderId="3" xfId="0" applyFont="1" applyBorder="1"/>
    <xf numFmtId="0" fontId="16" fillId="0" borderId="11" xfId="0" applyFont="1" applyBorder="1"/>
    <xf numFmtId="6" fontId="16" fillId="6" borderId="11" xfId="0" applyNumberFormat="1" applyFont="1" applyFill="1" applyBorder="1"/>
    <xf numFmtId="0" fontId="24" fillId="0" borderId="0" xfId="0" applyFont="1"/>
    <xf numFmtId="0" fontId="25" fillId="0" borderId="0" xfId="0" applyFont="1"/>
    <xf numFmtId="0" fontId="16" fillId="0" borderId="0" xfId="0" applyFont="1"/>
    <xf numFmtId="0" fontId="24" fillId="0" borderId="11" xfId="0" applyFont="1" applyBorder="1"/>
    <xf numFmtId="0" fontId="18" fillId="0" borderId="11" xfId="0" applyFont="1" applyBorder="1"/>
    <xf numFmtId="0" fontId="26" fillId="0" borderId="66" xfId="0" applyFont="1" applyBorder="1"/>
    <xf numFmtId="0" fontId="27" fillId="0" borderId="67" xfId="0" applyFont="1" applyBorder="1"/>
    <xf numFmtId="0" fontId="28" fillId="0" borderId="0" xfId="0" applyFont="1" applyAlignment="1">
      <alignment wrapText="1"/>
    </xf>
    <xf numFmtId="0" fontId="18" fillId="13" borderId="71" xfId="0" applyFont="1" applyFill="1" applyBorder="1"/>
    <xf numFmtId="0" fontId="18" fillId="13" borderId="44" xfId="0" applyFont="1" applyFill="1" applyBorder="1"/>
    <xf numFmtId="0" fontId="18" fillId="13" borderId="74" xfId="0" applyFont="1" applyFill="1" applyBorder="1"/>
    <xf numFmtId="0" fontId="18" fillId="13" borderId="75" xfId="0" applyFont="1" applyFill="1" applyBorder="1"/>
    <xf numFmtId="9" fontId="18" fillId="13" borderId="74" xfId="0" applyNumberFormat="1" applyFont="1" applyFill="1" applyBorder="1"/>
    <xf numFmtId="0" fontId="16" fillId="13" borderId="76" xfId="0" applyFont="1" applyFill="1" applyBorder="1"/>
    <xf numFmtId="6" fontId="16" fillId="13" borderId="77" xfId="0" applyNumberFormat="1" applyFont="1" applyFill="1" applyBorder="1"/>
    <xf numFmtId="6" fontId="18" fillId="13" borderId="74" xfId="0" applyNumberFormat="1" applyFont="1" applyFill="1" applyBorder="1"/>
    <xf numFmtId="9" fontId="18" fillId="13" borderId="79" xfId="0" applyNumberFormat="1" applyFont="1" applyFill="1" applyBorder="1"/>
    <xf numFmtId="9" fontId="18" fillId="13" borderId="80" xfId="0" applyNumberFormat="1" applyFont="1" applyFill="1" applyBorder="1"/>
    <xf numFmtId="6" fontId="18" fillId="13" borderId="84" xfId="0" applyNumberFormat="1" applyFont="1" applyFill="1" applyBorder="1"/>
    <xf numFmtId="9" fontId="18" fillId="13" borderId="72" xfId="0" applyNumberFormat="1" applyFont="1" applyFill="1" applyBorder="1"/>
    <xf numFmtId="0" fontId="29" fillId="13" borderId="88" xfId="0" applyFont="1" applyFill="1" applyBorder="1"/>
    <xf numFmtId="0" fontId="29" fillId="13" borderId="0" xfId="0" applyFont="1" applyFill="1"/>
    <xf numFmtId="0" fontId="29" fillId="13" borderId="7" xfId="0" applyFont="1" applyFill="1" applyBorder="1"/>
    <xf numFmtId="0" fontId="30" fillId="13" borderId="1" xfId="0" applyFont="1" applyFill="1" applyBorder="1"/>
    <xf numFmtId="0" fontId="31" fillId="0" borderId="0" xfId="0" applyFont="1" applyAlignment="1">
      <alignment wrapText="1"/>
    </xf>
    <xf numFmtId="0" fontId="32" fillId="0" borderId="0" xfId="0" applyFont="1"/>
    <xf numFmtId="0" fontId="33" fillId="13" borderId="35" xfId="0" applyFont="1" applyFill="1" applyBorder="1"/>
    <xf numFmtId="0" fontId="13" fillId="13" borderId="36" xfId="0" applyFont="1" applyFill="1" applyBorder="1"/>
    <xf numFmtId="0" fontId="30" fillId="11" borderId="89" xfId="0" applyFont="1" applyFill="1" applyBorder="1"/>
    <xf numFmtId="8" fontId="13" fillId="13" borderId="90" xfId="0" applyNumberFormat="1" applyFont="1" applyFill="1" applyBorder="1"/>
    <xf numFmtId="8" fontId="13" fillId="13" borderId="91" xfId="0" applyNumberFormat="1" applyFont="1" applyFill="1" applyBorder="1"/>
    <xf numFmtId="0" fontId="33" fillId="0" borderId="8" xfId="0" applyFont="1" applyBorder="1" applyAlignment="1">
      <alignment wrapText="1"/>
    </xf>
    <xf numFmtId="0" fontId="33" fillId="0" borderId="0" xfId="0" applyFont="1" applyAlignment="1">
      <alignment wrapText="1"/>
    </xf>
    <xf numFmtId="0" fontId="34" fillId="0" borderId="0" xfId="0" applyFont="1"/>
    <xf numFmtId="0" fontId="33" fillId="13" borderId="21" xfId="0" applyFont="1" applyFill="1" applyBorder="1"/>
    <xf numFmtId="8" fontId="35" fillId="13" borderId="92" xfId="0" applyNumberFormat="1" applyFont="1" applyFill="1" applyBorder="1"/>
    <xf numFmtId="0" fontId="36" fillId="13" borderId="93" xfId="0" applyFont="1" applyFill="1" applyBorder="1"/>
    <xf numFmtId="8" fontId="35" fillId="13" borderId="94" xfId="0" applyNumberFormat="1" applyFont="1" applyFill="1" applyBorder="1"/>
    <xf numFmtId="0" fontId="37" fillId="0" borderId="0" xfId="0" applyFont="1" applyAlignment="1">
      <alignment wrapText="1"/>
    </xf>
    <xf numFmtId="0" fontId="39" fillId="0" borderId="0" xfId="0" applyFont="1"/>
    <xf numFmtId="0" fontId="40" fillId="0" borderId="0" xfId="0" applyFont="1" applyAlignment="1">
      <alignment wrapText="1"/>
    </xf>
    <xf numFmtId="0" fontId="41" fillId="0" borderId="0" xfId="0" applyFont="1" applyAlignment="1">
      <alignment wrapText="1"/>
    </xf>
    <xf numFmtId="0" fontId="13" fillId="13" borderId="21" xfId="0" applyFont="1" applyFill="1" applyBorder="1"/>
    <xf numFmtId="0" fontId="13" fillId="8" borderId="1" xfId="0" applyFont="1" applyFill="1" applyBorder="1"/>
    <xf numFmtId="0" fontId="13" fillId="0" borderId="1" xfId="0" applyFont="1" applyBorder="1"/>
    <xf numFmtId="0" fontId="13" fillId="0" borderId="95" xfId="0" applyFont="1" applyBorder="1"/>
    <xf numFmtId="0" fontId="25" fillId="0" borderId="95" xfId="0" applyFont="1" applyBorder="1"/>
    <xf numFmtId="0" fontId="13" fillId="0" borderId="96" xfId="0" applyFont="1" applyBorder="1"/>
    <xf numFmtId="0" fontId="31" fillId="0" borderId="97" xfId="0" applyFont="1" applyBorder="1" applyAlignment="1">
      <alignment wrapText="1"/>
    </xf>
    <xf numFmtId="0" fontId="13" fillId="0" borderId="97" xfId="0" applyFont="1" applyBorder="1"/>
    <xf numFmtId="0" fontId="33" fillId="8" borderId="21" xfId="0" applyFont="1" applyFill="1" applyBorder="1"/>
    <xf numFmtId="0" fontId="13" fillId="8" borderId="21" xfId="0" applyFont="1" applyFill="1" applyBorder="1"/>
    <xf numFmtId="0" fontId="25" fillId="13" borderId="83" xfId="0" applyFont="1" applyFill="1" applyBorder="1"/>
    <xf numFmtId="0" fontId="42" fillId="0" borderId="0" xfId="0" applyFont="1"/>
    <xf numFmtId="0" fontId="13" fillId="0" borderId="98" xfId="0" applyFont="1" applyBorder="1"/>
    <xf numFmtId="0" fontId="41" fillId="0" borderId="99" xfId="0" applyFont="1" applyBorder="1" applyAlignment="1">
      <alignment wrapText="1"/>
    </xf>
    <xf numFmtId="0" fontId="25" fillId="0" borderId="100" xfId="0" applyFont="1" applyBorder="1"/>
    <xf numFmtId="0" fontId="16" fillId="13" borderId="0" xfId="0" applyFont="1" applyFill="1"/>
    <xf numFmtId="6" fontId="16" fillId="13" borderId="0" xfId="0" applyNumberFormat="1" applyFont="1" applyFill="1"/>
    <xf numFmtId="0" fontId="12" fillId="0" borderId="5" xfId="0" applyFont="1" applyBorder="1" applyAlignment="1" applyProtection="1">
      <alignment horizontal="left"/>
      <protection locked="0"/>
    </xf>
    <xf numFmtId="164" fontId="43" fillId="0" borderId="5" xfId="0" applyNumberFormat="1" applyFont="1" applyBorder="1" applyAlignment="1">
      <alignment horizontal="center"/>
    </xf>
    <xf numFmtId="0" fontId="43" fillId="0" borderId="2" xfId="0" applyFont="1" applyBorder="1" applyProtection="1">
      <protection locked="0"/>
    </xf>
    <xf numFmtId="165" fontId="44" fillId="0" borderId="1" xfId="0" applyNumberFormat="1" applyFont="1" applyBorder="1" applyProtection="1">
      <protection locked="0"/>
    </xf>
    <xf numFmtId="0" fontId="44" fillId="0" borderId="2" xfId="0" applyFont="1" applyBorder="1" applyAlignment="1" applyProtection="1">
      <alignment horizontal="left" indent="3"/>
      <protection locked="0"/>
    </xf>
    <xf numFmtId="0" fontId="43" fillId="14" borderId="1" xfId="0" applyFont="1" applyFill="1" applyBorder="1"/>
    <xf numFmtId="165" fontId="43" fillId="14" borderId="1" xfId="0" applyNumberFormat="1" applyFont="1" applyFill="1" applyBorder="1"/>
    <xf numFmtId="0" fontId="45" fillId="0" borderId="0" xfId="0" applyFont="1"/>
    <xf numFmtId="0" fontId="0" fillId="15" borderId="0" xfId="0" applyFill="1"/>
    <xf numFmtId="44" fontId="13" fillId="0" borderId="1" xfId="0" applyNumberFormat="1" applyFont="1" applyBorder="1" applyAlignment="1">
      <alignment horizontal="left"/>
    </xf>
    <xf numFmtId="44" fontId="25" fillId="0" borderId="89" xfId="0" applyNumberFormat="1" applyFont="1" applyBorder="1"/>
    <xf numFmtId="44" fontId="13" fillId="13" borderId="36" xfId="0" applyNumberFormat="1" applyFont="1" applyFill="1" applyBorder="1"/>
    <xf numFmtId="44" fontId="13" fillId="8" borderId="36" xfId="0" applyNumberFormat="1" applyFont="1" applyFill="1" applyBorder="1"/>
    <xf numFmtId="44" fontId="25" fillId="13" borderId="83" xfId="0" applyNumberFormat="1" applyFont="1" applyFill="1" applyBorder="1"/>
    <xf numFmtId="6" fontId="22" fillId="4" borderId="52" xfId="0" applyNumberFormat="1" applyFont="1" applyFill="1" applyBorder="1"/>
    <xf numFmtId="6" fontId="16" fillId="7" borderId="105" xfId="0" applyNumberFormat="1" applyFont="1" applyFill="1" applyBorder="1"/>
    <xf numFmtId="6" fontId="16" fillId="6" borderId="103" xfId="0" applyNumberFormat="1" applyFont="1" applyFill="1" applyBorder="1"/>
    <xf numFmtId="6" fontId="16" fillId="8" borderId="105" xfId="0" applyNumberFormat="1" applyFont="1" applyFill="1" applyBorder="1"/>
    <xf numFmtId="166" fontId="13" fillId="0" borderId="1" xfId="0" applyNumberFormat="1" applyFont="1" applyBorder="1" applyAlignment="1">
      <alignment horizontal="left"/>
    </xf>
    <xf numFmtId="0" fontId="26" fillId="0" borderId="65" xfId="0" applyFont="1" applyBorder="1" applyAlignment="1">
      <alignment horizontal="right"/>
    </xf>
    <xf numFmtId="0" fontId="26" fillId="0" borderId="68" xfId="0" applyFont="1" applyBorder="1" applyAlignment="1">
      <alignment horizontal="right"/>
    </xf>
    <xf numFmtId="0" fontId="26" fillId="0" borderId="66" xfId="0" applyFont="1" applyBorder="1" applyAlignment="1">
      <alignment horizontal="left"/>
    </xf>
    <xf numFmtId="0" fontId="46" fillId="16" borderId="103" xfId="0" applyFont="1" applyFill="1" applyBorder="1"/>
    <xf numFmtId="8" fontId="38" fillId="0" borderId="0" xfId="0" applyNumberFormat="1" applyFont="1"/>
    <xf numFmtId="0" fontId="6" fillId="0" borderId="0" xfId="0" applyFont="1" applyAlignment="1">
      <alignment horizontal="left"/>
    </xf>
    <xf numFmtId="8" fontId="6" fillId="0" borderId="0" xfId="0" applyNumberFormat="1" applyFont="1" applyAlignment="1">
      <alignment horizontal="right"/>
    </xf>
    <xf numFmtId="165" fontId="18" fillId="6" borderId="34" xfId="0" applyNumberFormat="1" applyFont="1" applyFill="1" applyBorder="1"/>
    <xf numFmtId="165" fontId="18" fillId="7" borderId="41" xfId="0" applyNumberFormat="1" applyFont="1" applyFill="1" applyBorder="1"/>
    <xf numFmtId="165" fontId="18" fillId="6" borderId="42" xfId="0" applyNumberFormat="1" applyFont="1" applyFill="1" applyBorder="1"/>
    <xf numFmtId="165" fontId="18" fillId="7" borderId="43" xfId="0" applyNumberFormat="1" applyFont="1" applyFill="1" applyBorder="1"/>
    <xf numFmtId="165" fontId="18" fillId="8" borderId="43" xfId="0" applyNumberFormat="1" applyFont="1" applyFill="1" applyBorder="1"/>
    <xf numFmtId="165" fontId="18" fillId="8" borderId="41" xfId="0" applyNumberFormat="1" applyFont="1" applyFill="1" applyBorder="1"/>
    <xf numFmtId="165" fontId="18" fillId="6" borderId="41" xfId="0" applyNumberFormat="1" applyFont="1" applyFill="1" applyBorder="1"/>
    <xf numFmtId="165" fontId="18" fillId="7" borderId="34" xfId="0" applyNumberFormat="1" applyFont="1" applyFill="1" applyBorder="1"/>
    <xf numFmtId="165" fontId="23" fillId="8" borderId="36" xfId="0" applyNumberFormat="1" applyFont="1" applyFill="1" applyBorder="1"/>
    <xf numFmtId="165" fontId="18" fillId="7" borderId="45" xfId="0" applyNumberFormat="1" applyFont="1" applyFill="1" applyBorder="1"/>
    <xf numFmtId="165" fontId="18" fillId="6" borderId="45" xfId="0" applyNumberFormat="1" applyFont="1" applyFill="1" applyBorder="1"/>
    <xf numFmtId="165" fontId="18" fillId="6" borderId="46" xfId="0" applyNumberFormat="1" applyFont="1" applyFill="1" applyBorder="1"/>
    <xf numFmtId="165" fontId="18" fillId="0" borderId="0" xfId="0" applyNumberFormat="1" applyFont="1"/>
    <xf numFmtId="165" fontId="18" fillId="10" borderId="0" xfId="0" applyNumberFormat="1" applyFont="1" applyFill="1"/>
    <xf numFmtId="165" fontId="18" fillId="6" borderId="47" xfId="0" applyNumberFormat="1" applyFont="1" applyFill="1" applyBorder="1"/>
    <xf numFmtId="165" fontId="18" fillId="6" borderId="49" xfId="0" applyNumberFormat="1" applyFont="1" applyFill="1" applyBorder="1"/>
    <xf numFmtId="165" fontId="18" fillId="6" borderId="50" xfId="0" applyNumberFormat="1" applyFont="1" applyFill="1" applyBorder="1"/>
    <xf numFmtId="165" fontId="18" fillId="6" borderId="51" xfId="0" applyNumberFormat="1" applyFont="1" applyFill="1" applyBorder="1"/>
    <xf numFmtId="165" fontId="16" fillId="6" borderId="55" xfId="0" applyNumberFormat="1" applyFont="1" applyFill="1" applyBorder="1"/>
    <xf numFmtId="165" fontId="16" fillId="7" borderId="55" xfId="0" applyNumberFormat="1" applyFont="1" applyFill="1" applyBorder="1"/>
    <xf numFmtId="165" fontId="16" fillId="8" borderId="55" xfId="0" applyNumberFormat="1" applyFont="1" applyFill="1" applyBorder="1"/>
    <xf numFmtId="165" fontId="17" fillId="8" borderId="55" xfId="0" applyNumberFormat="1" applyFont="1" applyFill="1" applyBorder="1"/>
    <xf numFmtId="165" fontId="18" fillId="6" borderId="21" xfId="0" applyNumberFormat="1" applyFont="1" applyFill="1" applyBorder="1"/>
    <xf numFmtId="165" fontId="18" fillId="7" borderId="36" xfId="0" applyNumberFormat="1" applyFont="1" applyFill="1" applyBorder="1"/>
    <xf numFmtId="165" fontId="18" fillId="6" borderId="36" xfId="0" applyNumberFormat="1" applyFont="1" applyFill="1" applyBorder="1"/>
    <xf numFmtId="165" fontId="18" fillId="8" borderId="56" xfId="0" applyNumberFormat="1" applyFont="1" applyFill="1" applyBorder="1"/>
    <xf numFmtId="165" fontId="18" fillId="8" borderId="34" xfId="0" applyNumberFormat="1" applyFont="1" applyFill="1" applyBorder="1"/>
    <xf numFmtId="165" fontId="18" fillId="8" borderId="36" xfId="0" applyNumberFormat="1" applyFont="1" applyFill="1" applyBorder="1"/>
    <xf numFmtId="165" fontId="23" fillId="8" borderId="34" xfId="0" applyNumberFormat="1" applyFont="1" applyFill="1" applyBorder="1"/>
    <xf numFmtId="0" fontId="18" fillId="10" borderId="0" xfId="0" applyFont="1" applyFill="1"/>
    <xf numFmtId="164" fontId="18" fillId="13" borderId="72" xfId="0" applyNumberFormat="1" applyFont="1" applyFill="1" applyBorder="1"/>
    <xf numFmtId="165" fontId="11" fillId="0" borderId="1" xfId="0" applyNumberFormat="1" applyFont="1" applyBorder="1"/>
    <xf numFmtId="165" fontId="10" fillId="5" borderId="26" xfId="0" applyNumberFormat="1" applyFont="1" applyFill="1" applyBorder="1"/>
    <xf numFmtId="0" fontId="13" fillId="16" borderId="0" xfId="0" applyFont="1" applyFill="1" applyAlignment="1">
      <alignment horizontal="center"/>
    </xf>
    <xf numFmtId="0" fontId="13" fillId="0" borderId="2" xfId="0" applyFont="1" applyBorder="1" applyAlignment="1">
      <alignment horizontal="left"/>
    </xf>
    <xf numFmtId="0" fontId="13" fillId="0" borderId="9" xfId="0" applyFont="1" applyBorder="1" applyAlignment="1">
      <alignment horizontal="left"/>
    </xf>
    <xf numFmtId="0" fontId="41" fillId="0" borderId="0" xfId="0" applyFont="1" applyAlignment="1">
      <alignment wrapText="1"/>
    </xf>
    <xf numFmtId="0" fontId="40" fillId="0" borderId="0" xfId="0" applyFont="1" applyAlignment="1">
      <alignment wrapText="1"/>
    </xf>
    <xf numFmtId="0" fontId="13" fillId="0" borderId="2" xfId="0" applyFont="1" applyBorder="1" applyAlignment="1">
      <alignment horizontal="center"/>
    </xf>
    <xf numFmtId="0" fontId="13" fillId="0" borderId="9" xfId="0" applyFont="1" applyBorder="1" applyAlignment="1">
      <alignment horizontal="center"/>
    </xf>
    <xf numFmtId="0" fontId="40" fillId="0" borderId="10" xfId="0" applyFont="1" applyBorder="1" applyAlignment="1">
      <alignment wrapText="1"/>
    </xf>
    <xf numFmtId="0" fontId="33" fillId="13" borderId="81" xfId="0" applyFont="1" applyFill="1" applyBorder="1" applyAlignment="1">
      <alignment wrapText="1"/>
    </xf>
    <xf numFmtId="0" fontId="33" fillId="13" borderId="0" xfId="0" applyFont="1" applyFill="1" applyAlignment="1">
      <alignment wrapText="1"/>
    </xf>
    <xf numFmtId="0" fontId="39" fillId="0" borderId="108" xfId="0" applyFont="1" applyBorder="1" applyAlignment="1">
      <alignment vertical="top" wrapText="1"/>
    </xf>
    <xf numFmtId="0" fontId="39" fillId="0" borderId="39" xfId="0" applyFont="1" applyBorder="1" applyAlignment="1">
      <alignment vertical="top" wrapText="1"/>
    </xf>
    <xf numFmtId="0" fontId="39" fillId="0" borderId="109" xfId="0" applyFont="1" applyBorder="1" applyAlignment="1">
      <alignment vertical="top" wrapText="1"/>
    </xf>
    <xf numFmtId="0" fontId="39" fillId="0" borderId="8" xfId="0" applyFont="1" applyBorder="1" applyAlignment="1">
      <alignment vertical="top" wrapText="1"/>
    </xf>
    <xf numFmtId="0" fontId="39" fillId="0" borderId="0" xfId="0" applyFont="1" applyAlignment="1">
      <alignment vertical="top" wrapText="1"/>
    </xf>
    <xf numFmtId="0" fontId="39" fillId="0" borderId="7" xfId="0" applyFont="1" applyBorder="1" applyAlignment="1">
      <alignment vertical="top" wrapText="1"/>
    </xf>
    <xf numFmtId="0" fontId="39" fillId="0" borderId="110" xfId="0" applyFont="1" applyBorder="1" applyAlignment="1">
      <alignment vertical="top" wrapText="1"/>
    </xf>
    <xf numFmtId="0" fontId="39" fillId="0" borderId="10" xfId="0" applyFont="1" applyBorder="1" applyAlignment="1">
      <alignment vertical="top" wrapText="1"/>
    </xf>
    <xf numFmtId="0" fontId="39" fillId="0" borderId="111" xfId="0" applyFont="1" applyBorder="1" applyAlignment="1">
      <alignment vertical="top" wrapText="1"/>
    </xf>
    <xf numFmtId="0" fontId="18" fillId="0" borderId="40" xfId="0" applyFont="1" applyBorder="1" applyAlignment="1">
      <alignment wrapText="1"/>
    </xf>
    <xf numFmtId="0" fontId="18" fillId="0" borderId="39"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33" fillId="13" borderId="106" xfId="0" applyFont="1" applyFill="1" applyBorder="1" applyAlignment="1">
      <alignment horizontal="center"/>
    </xf>
    <xf numFmtId="0" fontId="33" fillId="13" borderId="107" xfId="0" applyFont="1" applyFill="1" applyBorder="1" applyAlignment="1">
      <alignment horizontal="center"/>
    </xf>
    <xf numFmtId="0" fontId="33" fillId="13" borderId="35" xfId="0" applyFont="1" applyFill="1" applyBorder="1" applyAlignment="1">
      <alignment horizontal="center"/>
    </xf>
    <xf numFmtId="0" fontId="9" fillId="0" borderId="23" xfId="0" applyFont="1" applyBorder="1" applyAlignment="1">
      <alignment horizontal="left" wrapText="1"/>
    </xf>
    <xf numFmtId="0" fontId="9" fillId="0" borderId="24" xfId="0" applyFont="1" applyBorder="1" applyAlignment="1">
      <alignment horizontal="left" wrapText="1"/>
    </xf>
    <xf numFmtId="0" fontId="3" fillId="0" borderId="0" xfId="0" applyFont="1" applyAlignment="1">
      <alignment horizontal="center" vertical="top" wrapText="1"/>
    </xf>
    <xf numFmtId="0" fontId="3" fillId="0" borderId="6" xfId="0" applyFont="1" applyBorder="1" applyAlignment="1">
      <alignment horizontal="left" wrapText="1"/>
    </xf>
    <xf numFmtId="0" fontId="3" fillId="0" borderId="6" xfId="0" applyFont="1" applyBorder="1" applyAlignment="1">
      <alignment horizontal="center" wrapText="1"/>
    </xf>
    <xf numFmtId="0" fontId="10" fillId="5" borderId="2" xfId="0" applyFont="1" applyFill="1" applyBorder="1" applyAlignment="1">
      <alignment horizontal="left"/>
    </xf>
    <xf numFmtId="0" fontId="10" fillId="5" borderId="22" xfId="0" applyFont="1" applyFill="1" applyBorder="1" applyAlignment="1">
      <alignment horizontal="left"/>
    </xf>
    <xf numFmtId="0" fontId="9" fillId="0" borderId="101" xfId="0" applyFont="1" applyBorder="1" applyAlignment="1">
      <alignment horizontal="left" wrapText="1"/>
    </xf>
    <xf numFmtId="0" fontId="9" fillId="0" borderId="102" xfId="0" applyFont="1" applyBorder="1" applyAlignment="1">
      <alignment horizontal="left"/>
    </xf>
    <xf numFmtId="0" fontId="43" fillId="14" borderId="2" xfId="0" applyFont="1" applyFill="1" applyBorder="1" applyAlignment="1">
      <alignment horizontal="left"/>
    </xf>
    <xf numFmtId="0" fontId="43" fillId="14" borderId="9" xfId="0" applyFont="1" applyFill="1" applyBorder="1" applyAlignment="1">
      <alignment horizontal="left"/>
    </xf>
    <xf numFmtId="0" fontId="15" fillId="0" borderId="27" xfId="0" applyFont="1" applyBorder="1" applyAlignment="1"/>
    <xf numFmtId="0" fontId="15" fillId="0" borderId="104" xfId="0" applyFont="1" applyBorder="1" applyAlignment="1"/>
    <xf numFmtId="0" fontId="16" fillId="6" borderId="88" xfId="0" applyFont="1" applyFill="1" applyBorder="1" applyAlignment="1"/>
    <xf numFmtId="0" fontId="16" fillId="6" borderId="104" xfId="0" applyFont="1" applyFill="1" applyBorder="1" applyAlignment="1"/>
    <xf numFmtId="0" fontId="16" fillId="7" borderId="88" xfId="0" applyFont="1" applyFill="1" applyBorder="1" applyAlignment="1"/>
    <xf numFmtId="0" fontId="16" fillId="7" borderId="104" xfId="0" applyFont="1" applyFill="1" applyBorder="1" applyAlignment="1"/>
    <xf numFmtId="0" fontId="17" fillId="6" borderId="88" xfId="0" applyFont="1" applyFill="1" applyBorder="1" applyAlignment="1"/>
    <xf numFmtId="0" fontId="17" fillId="6" borderId="104" xfId="0" applyFont="1" applyFill="1" applyBorder="1" applyAlignment="1"/>
    <xf numFmtId="0" fontId="17" fillId="7" borderId="88" xfId="0" applyFont="1" applyFill="1" applyBorder="1" applyAlignment="1"/>
    <xf numFmtId="0" fontId="17" fillId="7" borderId="104" xfId="0" applyFont="1" applyFill="1" applyBorder="1" applyAlignment="1"/>
    <xf numFmtId="0" fontId="17" fillId="8" borderId="29" xfId="0" applyFont="1" applyFill="1" applyBorder="1" applyAlignment="1"/>
    <xf numFmtId="0" fontId="17" fillId="8" borderId="28" xfId="0" applyFont="1" applyFill="1" applyBorder="1" applyAlignment="1"/>
    <xf numFmtId="0" fontId="18" fillId="0" borderId="33" xfId="0" applyFont="1" applyBorder="1" applyAlignment="1"/>
    <xf numFmtId="0" fontId="18" fillId="0" borderId="10" xfId="0" applyFont="1" applyBorder="1" applyAlignment="1"/>
    <xf numFmtId="0" fontId="18" fillId="0" borderId="40" xfId="0" applyFont="1" applyBorder="1" applyAlignment="1"/>
    <xf numFmtId="0" fontId="18" fillId="0" borderId="39" xfId="0" applyFont="1" applyBorder="1" applyAlignment="1"/>
    <xf numFmtId="0" fontId="13" fillId="0" borderId="2" xfId="0" applyFont="1" applyBorder="1" applyAlignment="1"/>
    <xf numFmtId="0" fontId="13" fillId="0" borderId="22" xfId="0" applyFont="1" applyBorder="1" applyAlignment="1"/>
    <xf numFmtId="0" fontId="13" fillId="0" borderId="9" xfId="0" applyFont="1" applyBorder="1" applyAlignment="1"/>
    <xf numFmtId="0" fontId="18" fillId="11" borderId="46" xfId="0" applyFont="1" applyFill="1" applyBorder="1" applyAlignment="1"/>
    <xf numFmtId="0" fontId="18" fillId="11" borderId="41" xfId="0" applyFont="1" applyFill="1" applyBorder="1" applyAlignment="1"/>
    <xf numFmtId="0" fontId="16" fillId="0" borderId="53" xfId="0" applyFont="1" applyBorder="1" applyAlignment="1"/>
    <xf numFmtId="0" fontId="16" fillId="0" borderId="54" xfId="0" applyFont="1" applyBorder="1" applyAlignment="1"/>
    <xf numFmtId="0" fontId="25" fillId="0" borderId="2" xfId="0" applyFont="1" applyBorder="1" applyAlignment="1"/>
    <xf numFmtId="0" fontId="25" fillId="0" borderId="22" xfId="0" applyFont="1" applyBorder="1" applyAlignment="1"/>
    <xf numFmtId="0" fontId="25" fillId="0" borderId="9" xfId="0" applyFont="1" applyBorder="1" applyAlignment="1"/>
    <xf numFmtId="0" fontId="18" fillId="0" borderId="4" xfId="0" applyFont="1" applyBorder="1" applyAlignment="1"/>
    <xf numFmtId="0" fontId="18" fillId="0" borderId="0" xfId="0" applyFont="1" applyAlignment="1"/>
    <xf numFmtId="0" fontId="18" fillId="0" borderId="14" xfId="0" applyFont="1" applyBorder="1" applyAlignment="1"/>
    <xf numFmtId="0" fontId="18" fillId="0" borderId="22" xfId="0" applyFont="1" applyBorder="1" applyAlignment="1"/>
    <xf numFmtId="0" fontId="16" fillId="0" borderId="57" xfId="0" applyFont="1" applyBorder="1" applyAlignment="1"/>
    <xf numFmtId="0" fontId="16" fillId="0" borderId="58" xfId="0" applyFont="1" applyBorder="1" applyAlignment="1"/>
    <xf numFmtId="0" fontId="16" fillId="0" borderId="59" xfId="0" applyFont="1" applyBorder="1" applyAlignment="1"/>
    <xf numFmtId="0" fontId="16" fillId="0" borderId="60" xfId="0" applyFont="1" applyBorder="1" applyAlignment="1"/>
    <xf numFmtId="0" fontId="25" fillId="0" borderId="62" xfId="0" applyFont="1" applyBorder="1" applyAlignment="1"/>
    <xf numFmtId="0" fontId="25" fillId="0" borderId="63" xfId="0" applyFont="1" applyBorder="1" applyAlignment="1"/>
    <xf numFmtId="0" fontId="25" fillId="0" borderId="64" xfId="0" applyFont="1" applyBorder="1" applyAlignment="1"/>
    <xf numFmtId="0" fontId="26" fillId="0" borderId="27" xfId="0" applyFont="1" applyBorder="1" applyAlignment="1"/>
    <xf numFmtId="0" fontId="26" fillId="0" borderId="28" xfId="0" applyFont="1" applyBorder="1" applyAlignment="1"/>
    <xf numFmtId="0" fontId="16" fillId="13" borderId="69" xfId="0" applyFont="1" applyFill="1" applyBorder="1" applyAlignment="1"/>
    <xf numFmtId="0" fontId="16" fillId="13" borderId="70" xfId="0" applyFont="1" applyFill="1" applyBorder="1" applyAlignment="1"/>
    <xf numFmtId="0" fontId="18" fillId="13" borderId="73" xfId="0" applyFont="1" applyFill="1" applyBorder="1" applyAlignment="1"/>
    <xf numFmtId="0" fontId="18" fillId="13" borderId="71" xfId="0" applyFont="1" applyFill="1" applyBorder="1" applyAlignment="1"/>
    <xf numFmtId="0" fontId="18" fillId="13" borderId="41" xfId="0" applyFont="1" applyFill="1" applyBorder="1" applyAlignment="1"/>
    <xf numFmtId="0" fontId="18" fillId="13" borderId="44" xfId="0" applyFont="1" applyFill="1" applyBorder="1" applyAlignment="1"/>
    <xf numFmtId="0" fontId="16" fillId="0" borderId="48" xfId="0" applyFont="1" applyBorder="1" applyAlignment="1"/>
    <xf numFmtId="0" fontId="16" fillId="0" borderId="32" xfId="0" applyFont="1" applyBorder="1" applyAlignment="1"/>
    <xf numFmtId="0" fontId="18" fillId="13" borderId="75" xfId="0" applyFont="1" applyFill="1" applyBorder="1" applyAlignment="1"/>
    <xf numFmtId="0" fontId="18" fillId="13" borderId="78" xfId="0" applyFont="1" applyFill="1" applyBorder="1" applyAlignment="1"/>
    <xf numFmtId="0" fontId="16" fillId="13" borderId="82" xfId="0" applyFont="1" applyFill="1" applyBorder="1" applyAlignment="1"/>
    <xf numFmtId="0" fontId="16" fillId="13" borderId="83" xfId="0" applyFont="1" applyFill="1" applyBorder="1" applyAlignment="1"/>
    <xf numFmtId="0" fontId="18" fillId="13" borderId="85" xfId="0" applyFont="1" applyFill="1" applyBorder="1" applyAlignment="1"/>
    <xf numFmtId="0" fontId="18" fillId="13" borderId="86" xfId="0" applyFont="1" applyFill="1" applyBorder="1" applyAlignment="1"/>
    <xf numFmtId="0" fontId="16" fillId="13" borderId="76" xfId="0" applyFont="1" applyFill="1" applyBorder="1" applyAlignment="1"/>
    <xf numFmtId="0" fontId="16" fillId="13" borderId="87" xfId="0" applyFont="1" applyFill="1" applyBorder="1" applyAlignment="1"/>
    <xf numFmtId="0" fontId="13" fillId="6" borderId="2" xfId="0" applyFont="1" applyFill="1" applyBorder="1" applyAlignment="1"/>
    <xf numFmtId="0" fontId="13" fillId="6" borderId="9" xfId="0" applyFont="1" applyFill="1" applyBorder="1" applyAlignment="1"/>
    <xf numFmtId="0" fontId="13" fillId="0" borderId="0" xfId="0" applyFont="1" applyAlignment="1"/>
  </cellXfs>
  <cellStyles count="2">
    <cellStyle name="Hyperlink" xfId="1" builtinId="8"/>
    <cellStyle name="Normal" xfId="0" builtinId="0"/>
  </cellStyles>
  <dxfs count="0"/>
  <tableStyles count="0" defaultTableStyle="TableStyleMedium9" defaultPivotStyle="PivotStyleLight16"/>
  <colors>
    <mruColors>
      <color rgb="FFEC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47625</xdr:rowOff>
    </xdr:from>
    <xdr:to>
      <xdr:col>1</xdr:col>
      <xdr:colOff>438150</xdr:colOff>
      <xdr:row>0</xdr:row>
      <xdr:rowOff>514350</xdr:rowOff>
    </xdr:to>
    <xdr:pic>
      <xdr:nvPicPr>
        <xdr:cNvPr id="3" name="Picture 2">
          <a:extLst>
            <a:ext uri="{FF2B5EF4-FFF2-40B4-BE49-F238E27FC236}">
              <a16:creationId xmlns:a16="http://schemas.microsoft.com/office/drawing/2014/main" id="{42DEBFC3-BC05-A198-F57F-A8D0E72A0154}"/>
            </a:ext>
          </a:extLst>
        </xdr:cNvPr>
        <xdr:cNvPicPr>
          <a:picLocks noChangeAspect="1"/>
        </xdr:cNvPicPr>
      </xdr:nvPicPr>
      <xdr:blipFill>
        <a:blip xmlns:r="http://schemas.openxmlformats.org/officeDocument/2006/relationships" r:embed="rId1"/>
        <a:stretch>
          <a:fillRect/>
        </a:stretch>
      </xdr:blipFill>
      <xdr:spPr>
        <a:xfrm>
          <a:off x="400050" y="47625"/>
          <a:ext cx="12573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3663315</xdr:colOff>
      <xdr:row>0</xdr:row>
      <xdr:rowOff>97155</xdr:rowOff>
    </xdr:from>
    <xdr:to>
      <xdr:col>1</xdr:col>
      <xdr:colOff>742950</xdr:colOff>
      <xdr:row>0</xdr:row>
      <xdr:rowOff>706755</xdr:rowOff>
    </xdr:to>
    <xdr:pic>
      <xdr:nvPicPr>
        <xdr:cNvPr id="2" name="Picture 1">
          <a:extLst>
            <a:ext uri="{FF2B5EF4-FFF2-40B4-BE49-F238E27FC236}">
              <a16:creationId xmlns:a16="http://schemas.microsoft.com/office/drawing/2014/main" id="{5EFC44E0-9A35-451C-B1B2-EFF8B696E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315" y="97155"/>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3752850</xdr:colOff>
      <xdr:row>0</xdr:row>
      <xdr:rowOff>76200</xdr:rowOff>
    </xdr:from>
    <xdr:to>
      <xdr:col>1</xdr:col>
      <xdr:colOff>661035</xdr:colOff>
      <xdr:row>0</xdr:row>
      <xdr:rowOff>685800</xdr:rowOff>
    </xdr:to>
    <xdr:pic>
      <xdr:nvPicPr>
        <xdr:cNvPr id="4" name="Picture 1">
          <a:extLst>
            <a:ext uri="{FF2B5EF4-FFF2-40B4-BE49-F238E27FC236}">
              <a16:creationId xmlns:a16="http://schemas.microsoft.com/office/drawing/2014/main" id="{4B2AB39C-B9CF-43A6-ACF0-7EA736CC3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76200"/>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k-state.edu/powercatfinancial/" TargetMode="External"/><Relationship Id="rId3" Type="http://schemas.openxmlformats.org/officeDocument/2006/relationships/hyperlink" Target="https://www.k-state.edu/finsvcs/cashiers/" TargetMode="External"/><Relationship Id="rId7" Type="http://schemas.openxmlformats.org/officeDocument/2006/relationships/hyperlink" Target="https://ksufoundation.org/give/current-initiatives/give-to-k-state-proud/awards/" TargetMode="External"/><Relationship Id="rId12" Type="http://schemas.openxmlformats.org/officeDocument/2006/relationships/printerSettings" Target="../printerSettings/printerSettings5.bin"/><Relationship Id="rId2" Type="http://schemas.openxmlformats.org/officeDocument/2006/relationships/hyperlink" Target="https://www.k-state.edu/sfa/"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students/apply_interview/attire/" TargetMode="External"/><Relationship Id="rId11" Type="http://schemas.openxmlformats.org/officeDocument/2006/relationships/hyperlink" Target="https://www.kstatesports.com/sports/2015/6/12/_131476205653481240" TargetMode="External"/><Relationship Id="rId5" Type="http://schemas.openxmlformats.org/officeDocument/2006/relationships/hyperlink" Target="https://www.k-state.edu/careercenter/" TargetMode="External"/><Relationship Id="rId10" Type="http://schemas.openxmlformats.org/officeDocument/2006/relationships/hyperlink" Target="https://housing.k-state.edu/living-options/apartments/" TargetMode="External"/><Relationship Id="rId4" Type="http://schemas.openxmlformats.org/officeDocument/2006/relationships/hyperlink" Target="https://www.k-state.edu/cats-cupboard/" TargetMode="External"/><Relationship Id="rId9" Type="http://schemas.openxmlformats.org/officeDocument/2006/relationships/hyperlink" Target="https://www.k-state.edu/veter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5519-7E10-45DC-99D2-CC3CC4DBB3E0}">
  <sheetPr>
    <tabColor rgb="FF7030A0"/>
  </sheetPr>
  <dimension ref="A1:Y84"/>
  <sheetViews>
    <sheetView tabSelected="1" workbookViewId="0">
      <selection activeCell="C32" sqref="C32"/>
    </sheetView>
  </sheetViews>
  <sheetFormatPr defaultRowHeight="14.45"/>
  <cols>
    <col min="1" max="1" width="18.42578125" customWidth="1"/>
    <col min="2" max="2" width="13.140625" customWidth="1"/>
    <col min="3" max="14" width="12.7109375" customWidth="1"/>
    <col min="15" max="15" width="10.85546875" customWidth="1"/>
    <col min="16" max="16" width="10" customWidth="1"/>
    <col min="18" max="19" width="12.7109375" customWidth="1"/>
  </cols>
  <sheetData>
    <row r="1" spans="1:25" ht="47.25" customHeight="1">
      <c r="A1" s="182"/>
      <c r="B1" s="182"/>
      <c r="C1" s="145" t="s">
        <v>0</v>
      </c>
      <c r="D1" s="145"/>
      <c r="E1" s="145"/>
      <c r="F1" s="145"/>
      <c r="G1" s="145"/>
      <c r="H1" s="145"/>
      <c r="I1" s="145"/>
      <c r="J1" s="145"/>
      <c r="K1" s="145"/>
      <c r="L1" s="145"/>
      <c r="M1" s="145"/>
      <c r="N1" s="145"/>
      <c r="O1" s="37"/>
      <c r="P1" s="36"/>
      <c r="Q1" s="36"/>
      <c r="R1" s="36"/>
      <c r="S1" s="36"/>
      <c r="T1" s="36"/>
      <c r="U1" s="36"/>
      <c r="V1" s="36"/>
      <c r="W1" s="36"/>
      <c r="X1" s="36"/>
      <c r="Y1" s="36"/>
    </row>
    <row r="2" spans="1:25">
      <c r="A2" s="219" t="s">
        <v>1</v>
      </c>
      <c r="B2" s="220"/>
      <c r="C2" s="221" t="s">
        <v>2</v>
      </c>
      <c r="D2" s="222"/>
      <c r="E2" s="222"/>
      <c r="F2" s="223" t="s">
        <v>3</v>
      </c>
      <c r="G2" s="224"/>
      <c r="H2" s="224"/>
      <c r="I2" s="225" t="s">
        <v>4</v>
      </c>
      <c r="J2" s="226"/>
      <c r="K2" s="226"/>
      <c r="L2" s="227" t="s">
        <v>5</v>
      </c>
      <c r="M2" s="228"/>
      <c r="N2" s="228"/>
      <c r="O2" s="229" t="s">
        <v>6</v>
      </c>
      <c r="P2" s="230"/>
      <c r="Q2" s="230"/>
      <c r="R2" s="229" t="s">
        <v>7</v>
      </c>
      <c r="S2" s="230"/>
      <c r="T2" s="38"/>
      <c r="U2" s="39"/>
      <c r="V2" s="40"/>
      <c r="W2" s="40"/>
      <c r="X2" s="41"/>
      <c r="Y2" s="36"/>
    </row>
    <row r="3" spans="1:25">
      <c r="A3" s="231"/>
      <c r="B3" s="232"/>
      <c r="C3" s="42" t="s">
        <v>8</v>
      </c>
      <c r="D3" s="42" t="s">
        <v>9</v>
      </c>
      <c r="E3" s="43" t="s">
        <v>10</v>
      </c>
      <c r="F3" s="44" t="s">
        <v>8</v>
      </c>
      <c r="G3" s="44" t="s">
        <v>9</v>
      </c>
      <c r="H3" s="44" t="s">
        <v>10</v>
      </c>
      <c r="I3" s="43" t="s">
        <v>8</v>
      </c>
      <c r="J3" s="43" t="s">
        <v>9</v>
      </c>
      <c r="K3" s="43" t="s">
        <v>10</v>
      </c>
      <c r="L3" s="45" t="s">
        <v>8</v>
      </c>
      <c r="M3" s="45" t="s">
        <v>9</v>
      </c>
      <c r="N3" s="45" t="s">
        <v>10</v>
      </c>
      <c r="O3" s="46" t="s">
        <v>8</v>
      </c>
      <c r="P3" s="46" t="s">
        <v>9</v>
      </c>
      <c r="Q3" s="46" t="s">
        <v>10</v>
      </c>
      <c r="R3" s="47" t="s">
        <v>8</v>
      </c>
      <c r="S3" s="48" t="s">
        <v>9</v>
      </c>
      <c r="T3" s="49" t="s">
        <v>11</v>
      </c>
      <c r="U3" s="50"/>
      <c r="V3" s="36"/>
      <c r="W3" s="36"/>
      <c r="X3" s="51"/>
      <c r="Y3" s="36"/>
    </row>
    <row r="4" spans="1:25">
      <c r="A4" s="233" t="s">
        <v>12</v>
      </c>
      <c r="B4" s="234"/>
      <c r="C4" s="149">
        <f>(IF($C$32="Grad In", $D$32,$E$32)*B37)</f>
        <v>0</v>
      </c>
      <c r="D4" s="149">
        <f>(IF($C$32="Grad In", $D$32,$E$32)*B38)</f>
        <v>0</v>
      </c>
      <c r="E4" s="149">
        <f>(IF($C$32="Grad In", $D$32,$E$32)*B39)</f>
        <v>0</v>
      </c>
      <c r="F4" s="150">
        <f>(IF($C$32="Grad In", $D$32,$E$32)*B40)</f>
        <v>0</v>
      </c>
      <c r="G4" s="150">
        <f>(IF($C$32="Grad In", $D$32,$E$32)*B41)</f>
        <v>0</v>
      </c>
      <c r="H4" s="150">
        <f>(IF($C$32="Grad In", $D$32,$E$32)*B42)</f>
        <v>0</v>
      </c>
      <c r="I4" s="151">
        <f>(IF($C$32="Grad In", $D$32,$E$32)*B43)</f>
        <v>0</v>
      </c>
      <c r="J4" s="151">
        <f>(IF($C$32="Grad In", $D$32,$E$32)*B44)</f>
        <v>0</v>
      </c>
      <c r="K4" s="151">
        <f>(IF($C$32="Grad In", $D$32,$E$32)*B45)</f>
        <v>0</v>
      </c>
      <c r="L4" s="152">
        <f>(IF($C$32="Grad In", $D$32,$E$32)*B46)</f>
        <v>0</v>
      </c>
      <c r="M4" s="152">
        <f>(IF($C$32="Grad In", $D$32,$E$32)*B47)</f>
        <v>0</v>
      </c>
      <c r="N4" s="152">
        <f>(IF($C$32="Grad In", $D$32,$E$32)*B48)</f>
        <v>0</v>
      </c>
      <c r="O4" s="153">
        <f>(IF($C$32="Grad In", $D$32,$E$32)*B49)</f>
        <v>0</v>
      </c>
      <c r="P4" s="153">
        <f>(IF($C$32="Grad In", $D$32,$E$32)*B50)</f>
        <v>0</v>
      </c>
      <c r="Q4" s="153">
        <f>(IF($C$32="Grad In", $D$32,$E$32)*B51)</f>
        <v>0</v>
      </c>
      <c r="R4" s="153">
        <f>(IF($C$32="Grad In", $D$32,$E$32)*B52)</f>
        <v>0</v>
      </c>
      <c r="S4" s="154">
        <f>(IF($C$32="Grad In", $D$32,$E$32)*B53)</f>
        <v>0</v>
      </c>
      <c r="T4" s="52">
        <f>SUM(C4:S4)</f>
        <v>0</v>
      </c>
      <c r="U4" s="235" t="s">
        <v>12</v>
      </c>
      <c r="V4" s="236"/>
      <c r="W4" s="236"/>
      <c r="X4" s="237"/>
      <c r="Y4" s="36"/>
    </row>
    <row r="5" spans="1:25">
      <c r="A5" s="233" t="s">
        <v>13</v>
      </c>
      <c r="B5" s="234"/>
      <c r="C5" s="155">
        <f>IF($B37&gt;9,($C$33+$C37),(($B37*$E$33)+$C37))</f>
        <v>0</v>
      </c>
      <c r="D5" s="155">
        <f>IF($B38&gt;9,($C$33+$C38),(($B38*$E$33)+$C38))</f>
        <v>0</v>
      </c>
      <c r="E5" s="155">
        <f>IF($B39&gt;9,($C$33+$C39),(($B39*$E$33)+$C39))</f>
        <v>0</v>
      </c>
      <c r="F5" s="150">
        <f>IF($B40&gt;9,($C$33+$C40),(($B40*$E$33)+$C40))</f>
        <v>0</v>
      </c>
      <c r="G5" s="150">
        <f>IF($B41&gt;9,($C$33+$C41),(($B41*$E$33)+$C41))</f>
        <v>0</v>
      </c>
      <c r="H5" s="150">
        <f>IF($B42&gt;9,($C$33+$C42),(($B42*$E$33)+$C42))</f>
        <v>0</v>
      </c>
      <c r="I5" s="151">
        <f>IF($B43&gt;9,($C$33+$C43),(($B43*$E$33)+$C43))</f>
        <v>0</v>
      </c>
      <c r="J5" s="151">
        <f>IF($B44&gt;9,($C$33+$C44),(($B44*$E$33)+$C44))</f>
        <v>0</v>
      </c>
      <c r="K5" s="151">
        <f>IF($B45&gt;9,($C$33+$C45),(($B45*$E$33)+$C45))</f>
        <v>0</v>
      </c>
      <c r="L5" s="152">
        <f>IF($B46&gt;9,($C$33+$C46),(($B46*$E$33)+$C46))</f>
        <v>0</v>
      </c>
      <c r="M5" s="152">
        <f>IF($B47&gt;9,($C$33+$C47),(($B47*$E$33)+$C47))</f>
        <v>0</v>
      </c>
      <c r="N5" s="152">
        <f>IF($B48&gt;9,($C$33+$C48),(($B48*$E$33)+$C48))</f>
        <v>0</v>
      </c>
      <c r="O5" s="153">
        <f>IF($B49&gt;9,($C$33+$C49),(($B49*$E$33)+$C49))</f>
        <v>0</v>
      </c>
      <c r="P5" s="153">
        <f>IF($B50&gt;9,($C$33+$C50),(($B50*$E$33)+$C50))</f>
        <v>0</v>
      </c>
      <c r="Q5" s="153">
        <f>IF($B51&gt;9,($C$33+$C51),(($B51*$E$33)+$C51))</f>
        <v>0</v>
      </c>
      <c r="R5" s="153">
        <f>IF($B52&gt;9,($C$33+$C52),(($B52*$E$33)+$C52))</f>
        <v>0</v>
      </c>
      <c r="S5" s="153">
        <f>IF($B53&gt;9,($C$33+$C53),(($B53*$E$33)+$C53))</f>
        <v>0</v>
      </c>
      <c r="T5" s="52">
        <f>SUM(C5:S5)</f>
        <v>0</v>
      </c>
      <c r="U5" s="235" t="s">
        <v>14</v>
      </c>
      <c r="V5" s="236"/>
      <c r="W5" s="236"/>
      <c r="X5" s="237"/>
      <c r="Y5" s="36"/>
    </row>
    <row r="6" spans="1:25">
      <c r="A6" s="233" t="s">
        <v>15</v>
      </c>
      <c r="B6" s="234"/>
      <c r="C6" s="149"/>
      <c r="D6" s="149"/>
      <c r="E6" s="155"/>
      <c r="F6" s="156"/>
      <c r="G6" s="156"/>
      <c r="H6" s="156"/>
      <c r="I6" s="149"/>
      <c r="J6" s="149"/>
      <c r="K6" s="149"/>
      <c r="L6" s="156"/>
      <c r="M6" s="156"/>
      <c r="N6" s="156"/>
      <c r="O6" s="153"/>
      <c r="P6" s="153"/>
      <c r="Q6" s="153"/>
      <c r="R6" s="153"/>
      <c r="S6" s="157"/>
      <c r="T6" s="52">
        <f>SUM(C6:S6)</f>
        <v>0</v>
      </c>
      <c r="U6" s="235" t="s">
        <v>15</v>
      </c>
      <c r="V6" s="236"/>
      <c r="W6" s="236"/>
      <c r="X6" s="237"/>
      <c r="Y6" s="36"/>
    </row>
    <row r="7" spans="1:25">
      <c r="A7" s="233" t="s">
        <v>16</v>
      </c>
      <c r="B7" s="234"/>
      <c r="C7" s="149"/>
      <c r="D7" s="149"/>
      <c r="E7" s="155"/>
      <c r="F7" s="156"/>
      <c r="G7" s="156"/>
      <c r="H7" s="158"/>
      <c r="I7" s="149"/>
      <c r="J7" s="149"/>
      <c r="K7" s="159"/>
      <c r="L7" s="156"/>
      <c r="M7" s="156"/>
      <c r="N7" s="158"/>
      <c r="O7" s="153"/>
      <c r="P7" s="153"/>
      <c r="Q7" s="153"/>
      <c r="R7" s="153"/>
      <c r="S7" s="157"/>
      <c r="T7" s="52">
        <f>SUM(C7:S7)</f>
        <v>0</v>
      </c>
      <c r="U7" s="235" t="s">
        <v>16</v>
      </c>
      <c r="V7" s="236"/>
      <c r="W7" s="236"/>
      <c r="X7" s="237"/>
      <c r="Y7" s="36"/>
    </row>
    <row r="8" spans="1:25">
      <c r="A8" s="233" t="s">
        <v>17</v>
      </c>
      <c r="B8" s="234"/>
      <c r="C8" s="160"/>
      <c r="D8" s="151"/>
      <c r="E8" s="161"/>
      <c r="F8" s="156"/>
      <c r="G8" s="150"/>
      <c r="H8" s="162"/>
      <c r="I8" s="163"/>
      <c r="J8" s="155"/>
      <c r="K8" s="162"/>
      <c r="L8" s="156"/>
      <c r="M8" s="150"/>
      <c r="N8" s="162"/>
      <c r="O8" s="153"/>
      <c r="P8" s="153"/>
      <c r="Q8" s="162"/>
      <c r="R8" s="153"/>
      <c r="S8" s="157"/>
      <c r="T8" s="52">
        <f>SUM(C8:S8)</f>
        <v>0</v>
      </c>
      <c r="U8" s="235" t="s">
        <v>17</v>
      </c>
      <c r="V8" s="236"/>
      <c r="W8" s="236"/>
      <c r="X8" s="237"/>
      <c r="Y8" s="36"/>
    </row>
    <row r="9" spans="1:25">
      <c r="A9" s="201" t="s">
        <v>18</v>
      </c>
      <c r="B9" s="202"/>
      <c r="C9" s="238"/>
      <c r="D9" s="239"/>
      <c r="E9" s="53"/>
      <c r="F9" s="238"/>
      <c r="G9" s="239"/>
      <c r="H9" s="178"/>
      <c r="I9" s="238"/>
      <c r="J9" s="239"/>
      <c r="K9" s="178"/>
      <c r="L9" s="238"/>
      <c r="M9" s="239"/>
      <c r="N9" s="178"/>
      <c r="O9" s="238"/>
      <c r="P9" s="239"/>
      <c r="Q9" s="178"/>
      <c r="R9" s="238"/>
      <c r="S9" s="239"/>
      <c r="T9" s="54"/>
      <c r="U9" s="235"/>
      <c r="V9" s="236"/>
      <c r="W9" s="236"/>
      <c r="X9" s="236"/>
      <c r="Y9" s="36"/>
    </row>
    <row r="10" spans="1:25" ht="14.45" customHeight="1">
      <c r="A10" s="203"/>
      <c r="B10" s="204"/>
      <c r="C10" s="164">
        <f>IF($C$9="On Campus",('Spending Plan - ON Campus'!$B$38*4.5),(IF($C$9="Off Campus",('Spending Plan - OFF Campus'!$B$40*4.5),0)))</f>
        <v>0</v>
      </c>
      <c r="D10" s="165">
        <f>IF($C$9="On Campus",('Spending Plan - ON Campus'!$B$38*4.5),(IF($C$9="Off Campus",('Spending Plan - OFF Campus'!$B$40*4.5),0)))</f>
        <v>0</v>
      </c>
      <c r="E10" s="161"/>
      <c r="F10" s="156">
        <f>IF($F$9="On Campus",('Spending Plan - ON Campus'!$B$38*4.5),(IF($F$9="Off Campus",('Spending Plan - OFF Campus'!$B$40*4.5),0)))</f>
        <v>0</v>
      </c>
      <c r="G10" s="156">
        <f>IF($F$9="On Campus",('Spending Plan - ON Campus'!$B$38*4.5),(IF($F$9="Off Campus",('Spending Plan - OFF Campus'!$B$40*4.5),0)))</f>
        <v>0</v>
      </c>
      <c r="H10" s="162"/>
      <c r="I10" s="166">
        <f>IF($I$9="On Campus",('Spending Plan - ON Campus'!$B$38*4.5),(IF($I$9="Off Campus",('Spending Plan - OFF Campus'!$B$40*4.5),0)))</f>
        <v>0</v>
      </c>
      <c r="J10" s="166">
        <f>IF($I$9="On Campus",('Spending Plan - ON Campus'!$B$38*4.5),(IF($I$9="Off Campus",('Spending Plan - OFF Campus'!$B$40*4.5),0)))</f>
        <v>0</v>
      </c>
      <c r="K10" s="162"/>
      <c r="L10" s="156">
        <f>IF($L$9="On Campus",('Spending Plan - ON Campus'!$B$38*4.5),(IF($L$9="Off Campus",('Spending Plan - OFF Campus'!$B$40*4.5),0)))</f>
        <v>0</v>
      </c>
      <c r="M10" s="156">
        <f>IF($L$9="On Campus",('Spending Plan - ON Campus'!$B$38*4.5),(IF($L$9="Off Campus",('Spending Plan - OFF Campus'!$B$40*4.5),0)))</f>
        <v>0</v>
      </c>
      <c r="N10" s="162"/>
      <c r="O10" s="153">
        <f>IF($O$9="On Campus",('Spending Plan - ON Campus'!$B$38*4.5),(IF($O$9="Off Campus",('Spending Plan - OFF Campus'!$B$40*4.5),0)))</f>
        <v>0</v>
      </c>
      <c r="P10" s="153">
        <f>IF($O$9="On Campus",('Spending Plan - ON Campus'!$B$38*4.5),(IF($O$9="Off Campus",('Spending Plan - OFF Campus'!$B$40*4.5),0)))</f>
        <v>0</v>
      </c>
      <c r="Q10" s="162"/>
      <c r="R10" s="153">
        <f>IF($R$9="On Campus",('Spending Plan - ON Campus'!$B$38*4.5),(IF($R$9="Off Campus",('Spending Plan - OFF Campus'!$B$40*4.5),0)))</f>
        <v>0</v>
      </c>
      <c r="S10" s="153">
        <f>IF($R$9="On Campus",('Spending Plan - ON Campus'!$B$38*4.5),(IF($R$9="Off Campus",('Spending Plan - OFF Campus'!$B$40*4.5),0)))</f>
        <v>0</v>
      </c>
      <c r="T10" s="55">
        <f>SUM(C10:S10)</f>
        <v>0</v>
      </c>
      <c r="U10" s="235" t="s">
        <v>19</v>
      </c>
      <c r="V10" s="236"/>
      <c r="W10" s="236"/>
      <c r="X10" s="237"/>
      <c r="Y10" s="36"/>
    </row>
    <row r="11" spans="1:25">
      <c r="A11" s="240" t="s">
        <v>20</v>
      </c>
      <c r="B11" s="241"/>
      <c r="C11" s="167">
        <v>0</v>
      </c>
      <c r="D11" s="167">
        <v>0</v>
      </c>
      <c r="E11" s="167">
        <v>0</v>
      </c>
      <c r="F11" s="168">
        <v>0</v>
      </c>
      <c r="G11" s="168">
        <v>0</v>
      </c>
      <c r="H11" s="168">
        <v>0</v>
      </c>
      <c r="I11" s="167">
        <v>0</v>
      </c>
      <c r="J11" s="167">
        <v>0</v>
      </c>
      <c r="K11" s="167">
        <v>0</v>
      </c>
      <c r="L11" s="168">
        <v>0</v>
      </c>
      <c r="M11" s="168">
        <v>0</v>
      </c>
      <c r="N11" s="168">
        <v>0</v>
      </c>
      <c r="O11" s="169">
        <v>0</v>
      </c>
      <c r="P11" s="169">
        <v>0</v>
      </c>
      <c r="Q11" s="169">
        <v>0</v>
      </c>
      <c r="R11" s="170">
        <v>0</v>
      </c>
      <c r="S11" s="170">
        <v>0</v>
      </c>
      <c r="T11" s="137">
        <f t="shared" ref="T11:T16" si="0">SUM(C11:S11)</f>
        <v>0</v>
      </c>
      <c r="U11" s="242" t="s">
        <v>21</v>
      </c>
      <c r="V11" s="243"/>
      <c r="W11" s="243"/>
      <c r="X11" s="244"/>
      <c r="Y11" s="36"/>
    </row>
    <row r="12" spans="1:25">
      <c r="A12" s="245" t="s">
        <v>22</v>
      </c>
      <c r="B12" s="246"/>
      <c r="C12" s="149"/>
      <c r="D12" s="171"/>
      <c r="E12" s="171"/>
      <c r="F12" s="156"/>
      <c r="G12" s="172"/>
      <c r="H12" s="172"/>
      <c r="I12" s="149"/>
      <c r="J12" s="173"/>
      <c r="K12" s="173"/>
      <c r="L12" s="156"/>
      <c r="M12" s="172"/>
      <c r="N12" s="172"/>
      <c r="O12" s="174"/>
      <c r="P12" s="174"/>
      <c r="Q12" s="174"/>
      <c r="R12" s="174"/>
      <c r="S12" s="157"/>
      <c r="T12" s="55">
        <f t="shared" si="0"/>
        <v>0</v>
      </c>
      <c r="U12" s="235" t="s">
        <v>22</v>
      </c>
      <c r="V12" s="236"/>
      <c r="W12" s="236"/>
      <c r="X12" s="237"/>
      <c r="Y12" s="36"/>
    </row>
    <row r="13" spans="1:25">
      <c r="A13" s="247" t="s">
        <v>23</v>
      </c>
      <c r="B13" s="248"/>
      <c r="C13" s="149">
        <f>E29/2</f>
        <v>0</v>
      </c>
      <c r="D13" s="155">
        <f>E29/2</f>
        <v>0</v>
      </c>
      <c r="E13" s="161"/>
      <c r="F13" s="156">
        <f>H29/2</f>
        <v>0</v>
      </c>
      <c r="G13" s="172">
        <f>H29/2</f>
        <v>0</v>
      </c>
      <c r="H13" s="161"/>
      <c r="I13" s="149">
        <f>K29/2</f>
        <v>0</v>
      </c>
      <c r="J13" s="173">
        <f>K29/2</f>
        <v>0</v>
      </c>
      <c r="K13" s="161"/>
      <c r="L13" s="156">
        <f>N29/2</f>
        <v>0</v>
      </c>
      <c r="M13" s="172">
        <f>N29/2</f>
        <v>0</v>
      </c>
      <c r="N13" s="161"/>
      <c r="O13" s="153">
        <f>Q29/2</f>
        <v>0</v>
      </c>
      <c r="P13" s="153">
        <f>Q29/2</f>
        <v>0</v>
      </c>
      <c r="Q13" s="161"/>
      <c r="R13" s="153">
        <f>T29/2</f>
        <v>0</v>
      </c>
      <c r="S13" s="157">
        <f>T29/2</f>
        <v>0</v>
      </c>
      <c r="T13" s="55">
        <f t="shared" si="0"/>
        <v>0</v>
      </c>
      <c r="U13" s="235" t="s">
        <v>23</v>
      </c>
      <c r="V13" s="236"/>
      <c r="W13" s="236"/>
      <c r="X13" s="237"/>
      <c r="Y13" s="36"/>
    </row>
    <row r="14" spans="1:25">
      <c r="A14" s="233" t="s">
        <v>24</v>
      </c>
      <c r="B14" s="234"/>
      <c r="C14" s="149">
        <f>B25*4.5</f>
        <v>0</v>
      </c>
      <c r="D14" s="149">
        <f>B25*4.5</f>
        <v>0</v>
      </c>
      <c r="E14" s="161"/>
      <c r="F14" s="156">
        <f>B25*4.5</f>
        <v>0</v>
      </c>
      <c r="G14" s="156">
        <f>B25*4.5</f>
        <v>0</v>
      </c>
      <c r="H14" s="161"/>
      <c r="I14" s="149">
        <f>B25*4.5</f>
        <v>0</v>
      </c>
      <c r="J14" s="173">
        <f>B25*4.5</f>
        <v>0</v>
      </c>
      <c r="K14" s="161"/>
      <c r="L14" s="156">
        <f>B25*4.5</f>
        <v>0</v>
      </c>
      <c r="M14" s="172">
        <f>B25*4.5</f>
        <v>0</v>
      </c>
      <c r="N14" s="161"/>
      <c r="O14" s="153">
        <f>B25*4.5</f>
        <v>0</v>
      </c>
      <c r="P14" s="153">
        <f>B25*4.5</f>
        <v>0</v>
      </c>
      <c r="Q14" s="161"/>
      <c r="R14" s="153">
        <f>B25*4.5</f>
        <v>0</v>
      </c>
      <c r="S14" s="157">
        <f>B25*4.5</f>
        <v>0</v>
      </c>
      <c r="T14" s="55">
        <f t="shared" si="0"/>
        <v>0</v>
      </c>
      <c r="U14" s="235" t="s">
        <v>24</v>
      </c>
      <c r="V14" s="236"/>
      <c r="W14" s="236"/>
      <c r="X14" s="237"/>
      <c r="Y14" s="36"/>
    </row>
    <row r="15" spans="1:25">
      <c r="A15" s="233" t="s">
        <v>25</v>
      </c>
      <c r="B15" s="234"/>
      <c r="C15" s="149"/>
      <c r="D15" s="155"/>
      <c r="E15" s="155"/>
      <c r="F15" s="156"/>
      <c r="G15" s="172"/>
      <c r="H15" s="172"/>
      <c r="I15" s="149"/>
      <c r="J15" s="173"/>
      <c r="K15" s="173"/>
      <c r="L15" s="156"/>
      <c r="M15" s="172"/>
      <c r="N15" s="172"/>
      <c r="O15" s="175"/>
      <c r="P15" s="176"/>
      <c r="Q15" s="176"/>
      <c r="R15" s="177"/>
      <c r="S15" s="157"/>
      <c r="T15" s="55">
        <f t="shared" si="0"/>
        <v>0</v>
      </c>
      <c r="U15" s="235" t="s">
        <v>25</v>
      </c>
      <c r="V15" s="236"/>
      <c r="W15" s="236"/>
      <c r="X15" s="237"/>
      <c r="Y15" s="36"/>
    </row>
    <row r="16" spans="1:25">
      <c r="A16" s="249" t="s">
        <v>26</v>
      </c>
      <c r="B16" s="250"/>
      <c r="C16" s="56">
        <f>SUM(C12:C15)</f>
        <v>0</v>
      </c>
      <c r="D16" s="56">
        <f t="shared" ref="D16:E16" si="1">SUM(D12:D15)</f>
        <v>0</v>
      </c>
      <c r="E16" s="56">
        <f t="shared" si="1"/>
        <v>0</v>
      </c>
      <c r="F16" s="57">
        <f>SUM(F12:F15)</f>
        <v>0</v>
      </c>
      <c r="G16" s="57">
        <f t="shared" ref="G16:H16" si="2">SUM(G12:G15)</f>
        <v>0</v>
      </c>
      <c r="H16" s="57">
        <f t="shared" si="2"/>
        <v>0</v>
      </c>
      <c r="I16" s="56">
        <f>SUM(I12:I15)</f>
        <v>0</v>
      </c>
      <c r="J16" s="56">
        <f t="shared" ref="J16:K16" si="3">SUM(J12:J15)</f>
        <v>0</v>
      </c>
      <c r="K16" s="56">
        <f t="shared" si="3"/>
        <v>0</v>
      </c>
      <c r="L16" s="57">
        <f>SUM(L12:L15)</f>
        <v>0</v>
      </c>
      <c r="M16" s="57">
        <f t="shared" ref="M16:N16" si="4">SUM(M12:M15)</f>
        <v>0</v>
      </c>
      <c r="N16" s="57">
        <f t="shared" si="4"/>
        <v>0</v>
      </c>
      <c r="O16" s="58">
        <f>SUM(O12:O15)</f>
        <v>0</v>
      </c>
      <c r="P16" s="58">
        <f t="shared" ref="P16:S16" si="5">SUM(P12:P15)</f>
        <v>0</v>
      </c>
      <c r="Q16" s="58">
        <f t="shared" si="5"/>
        <v>0</v>
      </c>
      <c r="R16" s="58">
        <f t="shared" si="5"/>
        <v>0</v>
      </c>
      <c r="S16" s="58">
        <f t="shared" si="5"/>
        <v>0</v>
      </c>
      <c r="T16" s="137">
        <f t="shared" si="0"/>
        <v>0</v>
      </c>
      <c r="U16" s="242" t="s">
        <v>27</v>
      </c>
      <c r="V16" s="243"/>
      <c r="W16" s="243"/>
      <c r="X16" s="244"/>
      <c r="Y16" s="36"/>
    </row>
    <row r="17" spans="1:25">
      <c r="A17" s="251" t="s">
        <v>28</v>
      </c>
      <c r="B17" s="252"/>
      <c r="C17" s="59">
        <f>IF((C11-C16)&gt;0,C11-C16,0)</f>
        <v>0</v>
      </c>
      <c r="D17" s="59">
        <f t="shared" ref="D17:E17" si="6">IF((D11-D16)&gt;0,D11-D16,0)</f>
        <v>0</v>
      </c>
      <c r="E17" s="59">
        <f t="shared" si="6"/>
        <v>0</v>
      </c>
      <c r="F17" s="57">
        <f t="shared" ref="F17" si="7">IF((F11-F16)&gt;0,F11-F16,0)</f>
        <v>0</v>
      </c>
      <c r="G17" s="57">
        <f t="shared" ref="G17" si="8">IF((G11-G16)&gt;0,G11-G16,0)</f>
        <v>0</v>
      </c>
      <c r="H17" s="57">
        <f t="shared" ref="H17" si="9">IF((H11-H16)&gt;0,H11-H16,0)</f>
        <v>0</v>
      </c>
      <c r="I17" s="56">
        <f t="shared" ref="I17" si="10">IF((I11-I16)&gt;0,I11-I16,0)</f>
        <v>0</v>
      </c>
      <c r="J17" s="56">
        <f t="shared" ref="J17" si="11">IF((J11-J16)&gt;0,J11-J16,0)</f>
        <v>0</v>
      </c>
      <c r="K17" s="56">
        <f t="shared" ref="K17" si="12">IF((K11-K16)&gt;0,K11-K16,0)</f>
        <v>0</v>
      </c>
      <c r="L17" s="57">
        <f t="shared" ref="L17" si="13">IF((L11-L16)&gt;0,L11-L16,0)</f>
        <v>0</v>
      </c>
      <c r="M17" s="57">
        <f t="shared" ref="M17" si="14">IF((M11-M16)&gt;0,M11-M16,0)</f>
        <v>0</v>
      </c>
      <c r="N17" s="57">
        <f t="shared" ref="N17" si="15">IF((N11-N16)&gt;0,N11-N16,0)</f>
        <v>0</v>
      </c>
      <c r="O17" s="58">
        <f t="shared" ref="O17" si="16">IF((O11-O16)&gt;0,O11-O16,0)</f>
        <v>0</v>
      </c>
      <c r="P17" s="58">
        <f t="shared" ref="P17" si="17">IF((P11-P16)&gt;0,P11-P16,0)</f>
        <v>0</v>
      </c>
      <c r="Q17" s="58">
        <f t="shared" ref="Q17" si="18">IF((Q11-Q16)&gt;0,Q11-Q16,0)</f>
        <v>0</v>
      </c>
      <c r="R17" s="58">
        <f t="shared" ref="R17" si="19">IF((R11-R16)&gt;0,R11-R16,0)</f>
        <v>0</v>
      </c>
      <c r="S17" s="58">
        <f t="shared" ref="S17" si="20">IF((S11-S16)&gt;0,S11-S16,0)</f>
        <v>0</v>
      </c>
      <c r="T17" s="60">
        <f>SUM(C17:S17)</f>
        <v>0</v>
      </c>
      <c r="U17" s="253" t="s">
        <v>29</v>
      </c>
      <c r="V17" s="254"/>
      <c r="W17" s="254"/>
      <c r="X17" s="255"/>
      <c r="Y17" s="36"/>
    </row>
    <row r="18" spans="1:25">
      <c r="A18" s="61" t="s">
        <v>30</v>
      </c>
      <c r="B18" s="62"/>
      <c r="C18" s="63">
        <f>IF(C17="0",0, (C16-C17))</f>
        <v>0</v>
      </c>
      <c r="D18" s="63">
        <f t="shared" ref="D18:S18" si="21">IF(D17="0",0, (D16-D17))</f>
        <v>0</v>
      </c>
      <c r="E18" s="63">
        <f t="shared" si="21"/>
        <v>0</v>
      </c>
      <c r="F18" s="138">
        <f t="shared" si="21"/>
        <v>0</v>
      </c>
      <c r="G18" s="138">
        <f t="shared" si="21"/>
        <v>0</v>
      </c>
      <c r="H18" s="138">
        <f t="shared" si="21"/>
        <v>0</v>
      </c>
      <c r="I18" s="139">
        <f t="shared" si="21"/>
        <v>0</v>
      </c>
      <c r="J18" s="139">
        <f t="shared" si="21"/>
        <v>0</v>
      </c>
      <c r="K18" s="139">
        <f t="shared" si="21"/>
        <v>0</v>
      </c>
      <c r="L18" s="138">
        <f t="shared" si="21"/>
        <v>0</v>
      </c>
      <c r="M18" s="138">
        <f t="shared" si="21"/>
        <v>0</v>
      </c>
      <c r="N18" s="138">
        <f t="shared" si="21"/>
        <v>0</v>
      </c>
      <c r="O18" s="140">
        <f t="shared" si="21"/>
        <v>0</v>
      </c>
      <c r="P18" s="140">
        <f t="shared" si="21"/>
        <v>0</v>
      </c>
      <c r="Q18" s="140">
        <f t="shared" si="21"/>
        <v>0</v>
      </c>
      <c r="R18" s="140">
        <f t="shared" si="21"/>
        <v>0</v>
      </c>
      <c r="S18" s="140">
        <f t="shared" si="21"/>
        <v>0</v>
      </c>
      <c r="T18" s="64"/>
      <c r="U18" s="65"/>
      <c r="V18" s="36"/>
      <c r="W18" s="36"/>
      <c r="X18" s="36"/>
      <c r="Y18" s="36"/>
    </row>
    <row r="19" spans="1:25">
      <c r="A19" s="53"/>
      <c r="B19" s="66"/>
      <c r="C19" s="62"/>
      <c r="D19" s="62"/>
      <c r="E19" s="62"/>
      <c r="F19" s="62"/>
      <c r="G19" s="62"/>
      <c r="H19" s="62"/>
      <c r="I19" s="62"/>
      <c r="J19" s="62"/>
      <c r="K19" s="62"/>
      <c r="L19" s="67"/>
      <c r="M19" s="67"/>
      <c r="N19" s="68"/>
      <c r="O19" s="68"/>
      <c r="P19" s="68"/>
      <c r="Q19" s="68"/>
      <c r="R19" s="68"/>
      <c r="S19" s="68"/>
      <c r="T19" s="68"/>
      <c r="U19" s="36"/>
      <c r="V19" s="36"/>
      <c r="W19" s="36"/>
      <c r="X19" s="36"/>
      <c r="Y19" s="36"/>
    </row>
    <row r="20" spans="1:25" ht="14.45" customHeight="1">
      <c r="A20" s="256" t="s">
        <v>31</v>
      </c>
      <c r="B20" s="257"/>
      <c r="C20" s="142" t="s">
        <v>10</v>
      </c>
      <c r="D20" s="69"/>
      <c r="E20" s="70"/>
      <c r="F20" s="143" t="s">
        <v>10</v>
      </c>
      <c r="G20" s="144">
        <v>1</v>
      </c>
      <c r="H20" s="70"/>
      <c r="I20" s="143" t="s">
        <v>10</v>
      </c>
      <c r="J20" s="144">
        <v>2</v>
      </c>
      <c r="K20" s="70"/>
      <c r="L20" s="143" t="s">
        <v>10</v>
      </c>
      <c r="M20" s="144">
        <v>3</v>
      </c>
      <c r="N20" s="70"/>
      <c r="O20" s="143" t="s">
        <v>10</v>
      </c>
      <c r="P20" s="144">
        <v>4</v>
      </c>
      <c r="Q20" s="70"/>
      <c r="R20" s="143" t="s">
        <v>10</v>
      </c>
      <c r="S20" s="144">
        <v>5</v>
      </c>
      <c r="T20" s="70"/>
      <c r="U20" s="36"/>
      <c r="V20" s="192" t="s">
        <v>32</v>
      </c>
      <c r="W20" s="193"/>
      <c r="X20" s="193"/>
      <c r="Y20" s="194"/>
    </row>
    <row r="21" spans="1:25">
      <c r="A21" s="258" t="s">
        <v>33</v>
      </c>
      <c r="B21" s="259"/>
      <c r="C21" s="259" t="s">
        <v>34</v>
      </c>
      <c r="D21" s="259"/>
      <c r="E21" s="259"/>
      <c r="F21" s="258" t="s">
        <v>34</v>
      </c>
      <c r="G21" s="259"/>
      <c r="H21" s="259"/>
      <c r="I21" s="258" t="s">
        <v>34</v>
      </c>
      <c r="J21" s="259"/>
      <c r="K21" s="259"/>
      <c r="L21" s="258" t="s">
        <v>34</v>
      </c>
      <c r="M21" s="259"/>
      <c r="N21" s="259"/>
      <c r="O21" s="258" t="s">
        <v>34</v>
      </c>
      <c r="P21" s="259"/>
      <c r="Q21" s="259"/>
      <c r="R21" s="258" t="s">
        <v>34</v>
      </c>
      <c r="S21" s="259"/>
      <c r="T21" s="259"/>
      <c r="U21" s="36"/>
      <c r="V21" s="195"/>
      <c r="W21" s="196"/>
      <c r="X21" s="196"/>
      <c r="Y21" s="197"/>
    </row>
    <row r="22" spans="1:25" ht="14.45" customHeight="1">
      <c r="A22" s="72" t="s">
        <v>35</v>
      </c>
      <c r="B22" s="179"/>
      <c r="C22" s="260" t="s">
        <v>36</v>
      </c>
      <c r="D22" s="260"/>
      <c r="E22" s="179"/>
      <c r="F22" s="261" t="s">
        <v>36</v>
      </c>
      <c r="G22" s="260"/>
      <c r="H22" s="179"/>
      <c r="I22" s="261" t="s">
        <v>36</v>
      </c>
      <c r="J22" s="260"/>
      <c r="K22" s="179"/>
      <c r="L22" s="261" t="s">
        <v>36</v>
      </c>
      <c r="M22" s="260"/>
      <c r="N22" s="179"/>
      <c r="O22" s="261" t="s">
        <v>36</v>
      </c>
      <c r="P22" s="260"/>
      <c r="Q22" s="179"/>
      <c r="R22" s="261" t="s">
        <v>36</v>
      </c>
      <c r="S22" s="260"/>
      <c r="T22" s="179"/>
      <c r="U22" s="36"/>
      <c r="V22" s="195"/>
      <c r="W22" s="196"/>
      <c r="X22" s="196"/>
      <c r="Y22" s="197"/>
    </row>
    <row r="23" spans="1:25" ht="14.45" customHeight="1">
      <c r="A23" s="73" t="s">
        <v>37</v>
      </c>
      <c r="B23" s="74"/>
      <c r="C23" s="262" t="s">
        <v>37</v>
      </c>
      <c r="D23" s="262"/>
      <c r="E23" s="74"/>
      <c r="F23" s="263" t="s">
        <v>37</v>
      </c>
      <c r="G23" s="262"/>
      <c r="H23" s="74"/>
      <c r="I23" s="263" t="s">
        <v>37</v>
      </c>
      <c r="J23" s="262"/>
      <c r="K23" s="74"/>
      <c r="L23" s="263" t="s">
        <v>37</v>
      </c>
      <c r="M23" s="262"/>
      <c r="N23" s="74"/>
      <c r="O23" s="263" t="s">
        <v>37</v>
      </c>
      <c r="P23" s="262"/>
      <c r="Q23" s="74"/>
      <c r="R23" s="263" t="s">
        <v>37</v>
      </c>
      <c r="S23" s="262"/>
      <c r="T23" s="74"/>
      <c r="U23" s="36"/>
      <c r="V23" s="195"/>
      <c r="W23" s="196"/>
      <c r="X23" s="196"/>
      <c r="Y23" s="197"/>
    </row>
    <row r="24" spans="1:25" ht="14.45" customHeight="1">
      <c r="A24" s="75" t="s">
        <v>38</v>
      </c>
      <c r="B24" s="76">
        <v>0.1</v>
      </c>
      <c r="C24" s="262" t="s">
        <v>39</v>
      </c>
      <c r="D24" s="262"/>
      <c r="E24" s="74"/>
      <c r="F24" s="263" t="s">
        <v>39</v>
      </c>
      <c r="G24" s="262"/>
      <c r="H24" s="74"/>
      <c r="I24" s="263" t="s">
        <v>39</v>
      </c>
      <c r="J24" s="262"/>
      <c r="K24" s="74"/>
      <c r="L24" s="263" t="s">
        <v>39</v>
      </c>
      <c r="M24" s="262"/>
      <c r="N24" s="74"/>
      <c r="O24" s="263" t="s">
        <v>39</v>
      </c>
      <c r="P24" s="262"/>
      <c r="Q24" s="74"/>
      <c r="R24" s="263" t="s">
        <v>39</v>
      </c>
      <c r="S24" s="262"/>
      <c r="T24" s="74"/>
      <c r="U24" s="36"/>
      <c r="V24" s="195"/>
      <c r="W24" s="196"/>
      <c r="X24" s="196"/>
      <c r="Y24" s="197"/>
    </row>
    <row r="25" spans="1:25" ht="14.45" customHeight="1">
      <c r="A25" s="77" t="s">
        <v>40</v>
      </c>
      <c r="B25" s="78">
        <f>(B22*B23*4)*(1-B24)</f>
        <v>0</v>
      </c>
      <c r="C25" s="263" t="s">
        <v>41</v>
      </c>
      <c r="D25" s="262"/>
      <c r="E25" s="79">
        <f>IF($C$9="On Campus",('Spending Plan - ON Campus'!$B$38),(IF($C$9="Off Campus", ('Spending Plan - OFF Campus'!$B$40),0)))</f>
        <v>0</v>
      </c>
      <c r="F25" s="263" t="s">
        <v>41</v>
      </c>
      <c r="G25" s="262"/>
      <c r="H25" s="79">
        <f>IF($F$9="On Campus",('Spending Plan - ON Campus'!$B$38),(IF($F$9="Off Campus", ('Spending Plan - OFF Campus'!$B$40),0)))</f>
        <v>0</v>
      </c>
      <c r="I25" s="263" t="s">
        <v>41</v>
      </c>
      <c r="J25" s="262"/>
      <c r="K25" s="79">
        <f>IF($I$9="On Campus",('Spending Plan - ON Campus'!$B$38),(IF($I$9="Off Campus", ('Spending Plan - OFF Campus'!$B$40),0)))</f>
        <v>0</v>
      </c>
      <c r="L25" s="263" t="s">
        <v>41</v>
      </c>
      <c r="M25" s="262"/>
      <c r="N25" s="79">
        <f>IF($L$9="On Campus",('Spending Plan - ON Campus'!$B$38),(IF($L$9="Off Campus", ('Spending Plan - OFF Campus'!$B$40),0)))</f>
        <v>0</v>
      </c>
      <c r="O25" s="263" t="s">
        <v>41</v>
      </c>
      <c r="P25" s="262"/>
      <c r="Q25" s="79">
        <f>IF($O$9="On Campus",('Spending Plan - ON Campus'!$B$38),(IF($O$9="Off Campus", ('Spending Plan - OFF Campus'!$B$40),0)))</f>
        <v>0</v>
      </c>
      <c r="R25" s="263" t="s">
        <v>41</v>
      </c>
      <c r="S25" s="262"/>
      <c r="T25" s="79">
        <f>IF($R$9="On Campus",('Spending Plan - ON Campus'!$B$38),(IF($R$9="Off Campus", ('Spending Plan - OFF Campus'!$B$40),0)))</f>
        <v>0</v>
      </c>
      <c r="U25" s="36"/>
      <c r="V25" s="195"/>
      <c r="W25" s="196"/>
      <c r="X25" s="196"/>
      <c r="Y25" s="197"/>
    </row>
    <row r="26" spans="1:25" ht="14.45" customHeight="1">
      <c r="A26" s="264"/>
      <c r="B26" s="265"/>
      <c r="C26" s="266" t="s">
        <v>38</v>
      </c>
      <c r="D26" s="267"/>
      <c r="E26" s="80">
        <v>0.1</v>
      </c>
      <c r="F26" s="266" t="s">
        <v>38</v>
      </c>
      <c r="G26" s="267"/>
      <c r="H26" s="81">
        <v>0.1</v>
      </c>
      <c r="I26" s="266" t="s">
        <v>38</v>
      </c>
      <c r="J26" s="267"/>
      <c r="K26" s="76">
        <v>0.1</v>
      </c>
      <c r="L26" s="266" t="s">
        <v>38</v>
      </c>
      <c r="M26" s="267"/>
      <c r="N26" s="76">
        <v>0.1</v>
      </c>
      <c r="O26" s="266" t="s">
        <v>38</v>
      </c>
      <c r="P26" s="267"/>
      <c r="Q26" s="76">
        <v>0.1</v>
      </c>
      <c r="R26" s="266" t="s">
        <v>38</v>
      </c>
      <c r="S26" s="267"/>
      <c r="T26" s="76">
        <v>0.1</v>
      </c>
      <c r="U26" s="36"/>
      <c r="V26" s="195"/>
      <c r="W26" s="196"/>
      <c r="X26" s="196"/>
      <c r="Y26" s="197"/>
    </row>
    <row r="27" spans="1:25" ht="14.45" customHeight="1">
      <c r="A27" s="53"/>
      <c r="B27" s="53"/>
      <c r="C27" s="268" t="s">
        <v>42</v>
      </c>
      <c r="D27" s="269"/>
      <c r="E27" s="82">
        <f>(E22*E23*4*E24)*(1-E26)-(E25*3)</f>
        <v>0</v>
      </c>
      <c r="F27" s="268" t="s">
        <v>42</v>
      </c>
      <c r="G27" s="269"/>
      <c r="H27" s="82">
        <f>(H22*H23*4*H24)*(1-H26)-(H25*3)</f>
        <v>0</v>
      </c>
      <c r="I27" s="268" t="s">
        <v>42</v>
      </c>
      <c r="J27" s="269"/>
      <c r="K27" s="82">
        <f>(K22*K23*4*K24)*(1-K26)-(K25*3)</f>
        <v>0</v>
      </c>
      <c r="L27" s="268" t="s">
        <v>42</v>
      </c>
      <c r="M27" s="269"/>
      <c r="N27" s="82">
        <f>(N22*N23*4*N24)*(1-N26)-(N25*3)</f>
        <v>0</v>
      </c>
      <c r="O27" s="268" t="s">
        <v>42</v>
      </c>
      <c r="P27" s="269"/>
      <c r="Q27" s="82">
        <f>(Q22*Q23*4*Q24)*(1-Q26)-(Q25*3)</f>
        <v>0</v>
      </c>
      <c r="R27" s="268" t="s">
        <v>42</v>
      </c>
      <c r="S27" s="269"/>
      <c r="T27" s="82">
        <f>(T22*T23*4*T24)*(1-T26)-(T25*3)</f>
        <v>0</v>
      </c>
      <c r="U27" s="36"/>
      <c r="V27" s="195"/>
      <c r="W27" s="196"/>
      <c r="X27" s="196"/>
      <c r="Y27" s="197"/>
    </row>
    <row r="28" spans="1:25" ht="14.45" customHeight="1">
      <c r="A28" s="53"/>
      <c r="B28" s="53"/>
      <c r="C28" s="270" t="s">
        <v>43</v>
      </c>
      <c r="D28" s="271"/>
      <c r="E28" s="83">
        <v>1</v>
      </c>
      <c r="F28" s="270" t="s">
        <v>43</v>
      </c>
      <c r="G28" s="271"/>
      <c r="H28" s="83">
        <v>1</v>
      </c>
      <c r="I28" s="270" t="s">
        <v>43</v>
      </c>
      <c r="J28" s="271"/>
      <c r="K28" s="76">
        <v>1</v>
      </c>
      <c r="L28" s="270" t="s">
        <v>43</v>
      </c>
      <c r="M28" s="271"/>
      <c r="N28" s="76">
        <v>1</v>
      </c>
      <c r="O28" s="270" t="s">
        <v>43</v>
      </c>
      <c r="P28" s="271"/>
      <c r="Q28" s="76">
        <v>1</v>
      </c>
      <c r="R28" s="270" t="s">
        <v>43</v>
      </c>
      <c r="S28" s="271"/>
      <c r="T28" s="76">
        <v>1</v>
      </c>
      <c r="U28" s="36"/>
      <c r="V28" s="195"/>
      <c r="W28" s="196"/>
      <c r="X28" s="196"/>
      <c r="Y28" s="197"/>
    </row>
    <row r="29" spans="1:25" ht="14.45" customHeight="1">
      <c r="A29" s="53"/>
      <c r="B29" s="53"/>
      <c r="C29" s="272" t="s">
        <v>44</v>
      </c>
      <c r="D29" s="273"/>
      <c r="E29" s="78">
        <f>E27*E28</f>
        <v>0</v>
      </c>
      <c r="F29" s="272" t="s">
        <v>44</v>
      </c>
      <c r="G29" s="273"/>
      <c r="H29" s="78">
        <f>H27*H28</f>
        <v>0</v>
      </c>
      <c r="I29" s="272" t="s">
        <v>44</v>
      </c>
      <c r="J29" s="273"/>
      <c r="K29" s="78">
        <f>K27*K28</f>
        <v>0</v>
      </c>
      <c r="L29" s="272" t="s">
        <v>44</v>
      </c>
      <c r="M29" s="273"/>
      <c r="N29" s="78">
        <f>N27*N28</f>
        <v>0</v>
      </c>
      <c r="O29" s="272" t="s">
        <v>44</v>
      </c>
      <c r="P29" s="273"/>
      <c r="Q29" s="78">
        <f>Q27*Q28</f>
        <v>0</v>
      </c>
      <c r="R29" s="272" t="s">
        <v>44</v>
      </c>
      <c r="S29" s="273"/>
      <c r="T29" s="78">
        <f>T27*T28</f>
        <v>0</v>
      </c>
      <c r="U29" s="36"/>
      <c r="V29" s="198"/>
      <c r="W29" s="199"/>
      <c r="X29" s="199"/>
      <c r="Y29" s="200"/>
    </row>
    <row r="30" spans="1:25" ht="14.45" customHeight="1">
      <c r="A30" s="53"/>
      <c r="B30" s="53"/>
      <c r="C30" s="121"/>
      <c r="D30" s="121"/>
      <c r="E30" s="122"/>
      <c r="F30" s="121"/>
      <c r="G30" s="121"/>
      <c r="H30" s="122"/>
      <c r="I30" s="121"/>
      <c r="J30" s="121"/>
      <c r="K30" s="122"/>
      <c r="L30" s="121"/>
      <c r="M30" s="121"/>
      <c r="N30" s="122"/>
      <c r="O30" s="121"/>
      <c r="P30" s="121"/>
      <c r="Q30" s="122"/>
      <c r="R30" s="121"/>
      <c r="S30" s="121"/>
      <c r="T30" s="122"/>
      <c r="U30" s="36"/>
      <c r="V30" s="71"/>
      <c r="W30" s="71"/>
      <c r="X30" s="71"/>
      <c r="Y30" s="71"/>
    </row>
    <row r="31" spans="1:25" ht="18.600000000000001">
      <c r="A31" s="84" t="s">
        <v>45</v>
      </c>
      <c r="B31" s="85"/>
      <c r="C31" s="86"/>
      <c r="D31" s="87" t="s">
        <v>46</v>
      </c>
      <c r="E31" s="87" t="s">
        <v>47</v>
      </c>
      <c r="F31" s="36"/>
      <c r="G31" s="36"/>
      <c r="H31" s="36"/>
      <c r="I31" s="36"/>
      <c r="J31" s="36"/>
      <c r="K31" s="36"/>
      <c r="L31" s="36"/>
      <c r="M31" s="88"/>
      <c r="N31" s="88"/>
      <c r="O31" s="36"/>
      <c r="P31" s="36"/>
      <c r="Q31" s="36"/>
      <c r="R31" s="36"/>
      <c r="S31" s="36"/>
      <c r="T31" s="36"/>
      <c r="U31" s="36"/>
      <c r="V31" s="89"/>
    </row>
    <row r="32" spans="1:25">
      <c r="A32" s="90" t="s">
        <v>48</v>
      </c>
      <c r="B32" s="91"/>
      <c r="C32" s="92" t="s">
        <v>49</v>
      </c>
      <c r="D32" s="93">
        <v>479.16</v>
      </c>
      <c r="E32" s="94">
        <v>1071.49</v>
      </c>
      <c r="F32" s="95"/>
      <c r="G32" s="96"/>
      <c r="H32" s="96"/>
      <c r="I32" s="36"/>
      <c r="J32" s="36"/>
      <c r="K32" s="36"/>
      <c r="L32" s="36"/>
      <c r="M32" s="88"/>
      <c r="N32" s="88"/>
      <c r="O32" s="36"/>
      <c r="P32" s="36"/>
      <c r="Q32" s="36"/>
      <c r="R32" s="36"/>
      <c r="S32" s="36"/>
      <c r="T32" s="36"/>
      <c r="U32" s="36"/>
      <c r="V32" s="97"/>
    </row>
    <row r="33" spans="1:22">
      <c r="A33" s="98" t="s">
        <v>50</v>
      </c>
      <c r="B33" s="91"/>
      <c r="C33" s="99">
        <f>Fees!B15</f>
        <v>489.24</v>
      </c>
      <c r="D33" s="100" t="s">
        <v>51</v>
      </c>
      <c r="E33" s="101">
        <f>Fees!B16</f>
        <v>54.36</v>
      </c>
      <c r="F33" s="96"/>
      <c r="G33" s="96"/>
      <c r="H33" s="96"/>
      <c r="I33" s="36"/>
      <c r="J33" s="36"/>
      <c r="K33" s="36"/>
      <c r="L33" s="36"/>
      <c r="M33" s="36"/>
      <c r="N33" s="36"/>
      <c r="O33" s="36"/>
      <c r="P33" s="36"/>
      <c r="Q33" s="36"/>
      <c r="R33" s="102"/>
      <c r="S33" s="36"/>
      <c r="T33" s="36"/>
      <c r="U33" s="36"/>
      <c r="V33" s="36"/>
    </row>
    <row r="34" spans="1:22" ht="14.45" customHeight="1">
      <c r="A34" s="205" t="s">
        <v>52</v>
      </c>
      <c r="B34" s="91"/>
      <c r="C34" s="190" t="s">
        <v>53</v>
      </c>
      <c r="D34" s="146">
        <f>Fees!B15</f>
        <v>489.24</v>
      </c>
      <c r="E34" s="146" t="s">
        <v>54</v>
      </c>
      <c r="F34" s="36"/>
      <c r="G34" s="36"/>
      <c r="H34" s="36"/>
      <c r="I34" s="103"/>
      <c r="J34" s="103"/>
      <c r="K34" s="103"/>
      <c r="L34" s="103"/>
      <c r="M34" s="103"/>
      <c r="N34" s="103"/>
      <c r="O34" s="103"/>
      <c r="P34" s="103"/>
      <c r="Q34" s="103"/>
      <c r="R34" s="102"/>
      <c r="S34" s="36"/>
      <c r="T34" s="36"/>
      <c r="U34" s="36"/>
      <c r="V34" s="36"/>
    </row>
    <row r="35" spans="1:22" ht="14.45" customHeight="1">
      <c r="A35" s="206"/>
      <c r="B35" s="91"/>
      <c r="C35" s="191"/>
      <c r="D35" s="146">
        <f>Fees!B16</f>
        <v>54.36</v>
      </c>
      <c r="E35" s="146" t="s">
        <v>55</v>
      </c>
      <c r="F35" s="36"/>
      <c r="G35" s="36"/>
      <c r="H35" s="36"/>
      <c r="I35" s="103"/>
      <c r="J35" s="103"/>
      <c r="K35" s="103"/>
      <c r="L35" s="103"/>
      <c r="M35" s="103"/>
      <c r="N35" s="103"/>
      <c r="O35" s="103"/>
      <c r="P35" s="103"/>
      <c r="Q35" s="103"/>
      <c r="R35" s="102"/>
      <c r="S35" s="36"/>
      <c r="T35" s="36"/>
      <c r="U35" s="36"/>
      <c r="V35" s="36"/>
    </row>
    <row r="36" spans="1:22" ht="31.5" customHeight="1">
      <c r="A36" s="207"/>
      <c r="B36" s="98" t="s">
        <v>56</v>
      </c>
      <c r="C36" s="191"/>
      <c r="D36" s="36"/>
      <c r="E36" s="104" t="s">
        <v>57</v>
      </c>
      <c r="F36" s="105"/>
      <c r="G36" s="105"/>
      <c r="H36" s="88"/>
      <c r="I36" s="88"/>
      <c r="J36" s="88"/>
      <c r="K36" s="104" t="s">
        <v>58</v>
      </c>
      <c r="L36" s="36"/>
      <c r="M36" s="36"/>
      <c r="N36" s="36"/>
      <c r="O36" s="36"/>
      <c r="P36" s="36"/>
      <c r="Q36" s="189" t="s">
        <v>59</v>
      </c>
      <c r="R36" s="189"/>
      <c r="S36" s="36"/>
      <c r="T36" s="36"/>
      <c r="U36" s="36"/>
      <c r="V36" s="36"/>
    </row>
    <row r="37" spans="1:22" ht="15" customHeight="1">
      <c r="A37" s="98" t="s">
        <v>57</v>
      </c>
      <c r="B37" s="106">
        <f>E43</f>
        <v>0</v>
      </c>
      <c r="C37" s="134">
        <f>I43</f>
        <v>0</v>
      </c>
      <c r="D37" s="36"/>
      <c r="E37" s="107" t="s">
        <v>56</v>
      </c>
      <c r="F37" s="274" t="s">
        <v>60</v>
      </c>
      <c r="G37" s="275"/>
      <c r="H37" s="108" t="s">
        <v>61</v>
      </c>
      <c r="I37" s="108" t="s">
        <v>62</v>
      </c>
      <c r="J37" s="105"/>
      <c r="K37" s="107" t="s">
        <v>56</v>
      </c>
      <c r="L37" s="274" t="s">
        <v>60</v>
      </c>
      <c r="M37" s="275"/>
      <c r="N37" s="108" t="s">
        <v>61</v>
      </c>
      <c r="O37" s="108" t="s">
        <v>62</v>
      </c>
      <c r="P37" s="105"/>
      <c r="Q37" s="107" t="s">
        <v>56</v>
      </c>
      <c r="R37" s="274" t="s">
        <v>60</v>
      </c>
      <c r="S37" s="275"/>
      <c r="T37" s="108" t="s">
        <v>61</v>
      </c>
      <c r="U37" s="108" t="s">
        <v>62</v>
      </c>
      <c r="V37" s="105"/>
    </row>
    <row r="38" spans="1:22">
      <c r="A38" s="98" t="s">
        <v>58</v>
      </c>
      <c r="B38" s="106">
        <f>K43</f>
        <v>0</v>
      </c>
      <c r="C38" s="134">
        <f>O43</f>
        <v>0</v>
      </c>
      <c r="D38" s="36"/>
      <c r="E38" s="108"/>
      <c r="F38" s="183"/>
      <c r="G38" s="184"/>
      <c r="H38" s="141">
        <f>IF(F38="Business Administration",Fees!$B$3,IF(F38="Engineering",Fees!$B$4,IF(F38="Agriculture",Fees!$B$5,IF(F38="Architecture,Planning &amp; Design",Fees!$B$6,IF(F38="Arts and Sciences",Fees!$B$7,IF(F38="Health &amp; Human Sciences", Fees!$B$8, IF(F38="Veterinary Medicine", Fees!$B$9,IF(F38="Kinesiology (KIN)",(Fees!$B$8+Fees!$B$10), IF(F38="Interior Design &amp; Fashion (AT,ID, FASH)",(Fees!$B$8+Fees!$B$11), IF(F38="Personal Financial Planning (PFP)",(Fees!$B$8+Fees!$B$12),IF(F38="Physician Assistant Program (PAS)",(Fees!$B$8+Fees!$B$13),0)))))))))))</f>
        <v>0</v>
      </c>
      <c r="I38" s="132">
        <f>E38*H38</f>
        <v>0</v>
      </c>
      <c r="J38" s="36"/>
      <c r="K38" s="108"/>
      <c r="L38" s="183"/>
      <c r="M38" s="184"/>
      <c r="N38" s="141">
        <f>IF(L38="Business Administration",Fees!$B$3,IF(L38="Engineering",Fees!$B$4,IF(L38="Agriculture",Fees!$B$5,IF(L38="Architecture,Planning &amp; Design",Fees!$B$6,IF(L38="Arts and Sciences",Fees!$B$7,IF(L38="Health &amp; Human Sciences", Fees!$B$8, IF(L38="Veterinary Medicine", Fees!$B$9,IF(L38="Kinesiology (KIN)",(Fees!$B$8+Fees!$B$10), IF(L38="Interior Design &amp; Fashion (AT,ID, FASH)",(Fees!$B$8+Fees!$B$11), IF(L38="Personal Financial Planning (PFP)",(Fees!$B$8+Fees!$B$12),IF(L38="Physician Assistant Program (PAS)",(Fees!$B$8+Fees!$B$13),0)))))))))))</f>
        <v>0</v>
      </c>
      <c r="O38" s="132">
        <f>K38*N38</f>
        <v>0</v>
      </c>
      <c r="P38" s="36"/>
      <c r="Q38" s="108"/>
      <c r="R38" s="183"/>
      <c r="S38" s="184"/>
      <c r="T38" s="141">
        <f>IF(R38="Business Administration",Fees!$B$3,IF(R38="Engineering",Fees!$B$4,IF(R38="Agriculture",Fees!$B$5,IF(R38="Architecture,Planning &amp; Design",Fees!$B$6,IF(R38="Arts and Sciences",Fees!$B$7,IF(R38="Health &amp; Human Sciences", Fees!$B$8, IF(R38="Veterinary Medicine", Fees!$B$9,IF(R38="Kinesiology (KIN)",(Fees!$B$8+Fees!$B$10), IF(R38="Interior Design &amp; Fashion (AT,ID, FASH)",(Fees!$B$8+Fees!$B$11), IF(R38="Personal Financial Planning (PFP)",(Fees!$B$8+Fees!$B$12),IF(R38="Physician Assistant Program (PAS)",(Fees!$B$8+Fees!$B$13),0)))))))))))</f>
        <v>0</v>
      </c>
      <c r="U38" s="132">
        <f>Q38*T38</f>
        <v>0</v>
      </c>
      <c r="V38" s="36"/>
    </row>
    <row r="39" spans="1:22">
      <c r="A39" s="98" t="s">
        <v>59</v>
      </c>
      <c r="B39" s="106">
        <f>Q43</f>
        <v>0</v>
      </c>
      <c r="C39" s="134">
        <f>U43</f>
        <v>0</v>
      </c>
      <c r="D39" s="36"/>
      <c r="E39" s="108"/>
      <c r="F39" s="183"/>
      <c r="G39" s="184"/>
      <c r="H39" s="141">
        <f>IF(F39="Business Administration",Fees!$B$3,IF(F39="Engineering",Fees!$B$4,IF(F39="Agriculture",Fees!$B$5,IF(F39="Architecture,Planning &amp; Design",Fees!$B$6,IF(F39="Arts and Sciences",Fees!$B$7,IF(F39="Health &amp; Human Sciences", Fees!$B$8, IF(F39="Veterinary Medicine", Fees!$B$9,IF(F39="Kinesiology (KIN)",(Fees!$B$8+Fees!$B$10), IF(F39="Interior Design &amp; Fashion (AT,ID, FASH)",(Fees!$B$8+Fees!$B$11), IF(F39="Personal Financial Planning (PFP)",(Fees!$B$8+Fees!$B$12),IF(F39="Physician Assistant Program (PAS)",(Fees!$B$8+Fees!$B$13),0)))))))))))</f>
        <v>0</v>
      </c>
      <c r="I39" s="132">
        <f t="shared" ref="I39:I42" si="22">E39*H39</f>
        <v>0</v>
      </c>
      <c r="J39" s="36"/>
      <c r="K39" s="108"/>
      <c r="L39" s="183"/>
      <c r="M39" s="184"/>
      <c r="N39" s="141">
        <f>IF(L39="Business Administration",Fees!$B$3,IF(L39="Engineering",Fees!$B$4,IF(L39="Agriculture",Fees!$B$5,IF(L39="Architecture,Planning &amp; Design",Fees!$B$6,IF(L39="Arts and Sciences",Fees!$B$7,IF(L39="Health &amp; Human Sciences", Fees!$B$8, IF(L39="Veterinary Medicine", Fees!$B$9,IF(L39="Kinesiology (KIN)",(Fees!$B$8+Fees!$B$10), IF(L39="Interior Design &amp; Fashion (AT,ID, FASH)",(Fees!$B$8+Fees!$B$11), IF(L39="Personal Financial Planning (PFP)",(Fees!$B$8+Fees!$B$12),IF(L39="Physician Assistant Program (PAS)",(Fees!$B$8+Fees!$B$13),0)))))))))))</f>
        <v>0</v>
      </c>
      <c r="O39" s="132">
        <f t="shared" ref="O39:O42" si="23">K39*N39</f>
        <v>0</v>
      </c>
      <c r="P39" s="36"/>
      <c r="Q39" s="108"/>
      <c r="R39" s="183"/>
      <c r="S39" s="184"/>
      <c r="T39" s="141">
        <f>IF(R39="Business Administration",Fees!$B$3,IF(R39="Engineering",Fees!$B$4,IF(R39="Agriculture",Fees!$B$5,IF(R39="Architecture,Planning &amp; Design",Fees!$B$6,IF(R39="Arts and Sciences",Fees!$B$7,IF(R39="Health &amp; Human Sciences", Fees!$B$8, IF(R39="Veterinary Medicine", Fees!$B$9,IF(R39="Kinesiology (KIN)",(Fees!$B$8+Fees!$B$10), IF(R39="Interior Design &amp; Fashion (AT,ID, FASH)",(Fees!$B$8+Fees!$B$11), IF(R39="Personal Financial Planning (PFP)",(Fees!$B$8+Fees!$B$12),IF(R39="Physician Assistant Program (PAS)",(Fees!$B$8+Fees!$B$13),0)))))))))))</f>
        <v>0</v>
      </c>
      <c r="U39" s="132">
        <f t="shared" ref="U39:U42" si="24">Q39*T39</f>
        <v>0</v>
      </c>
      <c r="V39" s="36"/>
    </row>
    <row r="40" spans="1:22">
      <c r="A40" s="98" t="s">
        <v>63</v>
      </c>
      <c r="B40" s="106">
        <f>E51</f>
        <v>0</v>
      </c>
      <c r="C40" s="134">
        <f>I51</f>
        <v>0</v>
      </c>
      <c r="D40" s="36"/>
      <c r="E40" s="108"/>
      <c r="F40" s="183"/>
      <c r="G40" s="184"/>
      <c r="H40" s="141">
        <f>IF(F40="Business Administration",Fees!$B$3,IF(F40="Engineering",Fees!$B$4,IF(F40="Agriculture",Fees!$B$5,IF(F40="Architecture,Planning &amp; Design",Fees!$B$6,IF(F40="Arts and Sciences",Fees!$B$7,IF(F40="Health &amp; Human Sciences", Fees!$B$8, IF(F40="Veterinary Medicine", Fees!$B$9,IF(F40="Kinesiology (KIN)",(Fees!$B$8+Fees!$B$10), IF(F40="Interior Design &amp; Fashion (AT,ID, FASH)",(Fees!$B$8+Fees!$B$11), IF(F40="Personal Financial Planning (PFP)",(Fees!$B$8+Fees!$B$12),IF(F40="Physician Assistant Program (PAS)",(Fees!$B$8+Fees!$B$13),0)))))))))))</f>
        <v>0</v>
      </c>
      <c r="I40" s="132">
        <f t="shared" si="22"/>
        <v>0</v>
      </c>
      <c r="J40" s="36"/>
      <c r="K40" s="108"/>
      <c r="L40" s="183"/>
      <c r="M40" s="184"/>
      <c r="N40" s="141">
        <f>IF(L40="Business Administration",Fees!$B$3,IF(L40="Engineering",Fees!$B$4,IF(L40="Agriculture",Fees!$B$5,IF(L40="Architecture,Planning &amp; Design",Fees!$B$6,IF(L40="Arts and Sciences",Fees!$B$7,IF(L40="Health &amp; Human Sciences", Fees!$B$8, IF(L40="Veterinary Medicine", Fees!$B$9,IF(L40="Kinesiology (KIN)",(Fees!$B$8+Fees!$B$10), IF(L40="Interior Design &amp; Fashion (AT,ID, FASH)",(Fees!$B$8+Fees!$B$11), IF(L40="Personal Financial Planning (PFP)",(Fees!$B$8+Fees!$B$12),IF(L40="Physician Assistant Program (PAS)",(Fees!$B$8+Fees!$B$13),0)))))))))))</f>
        <v>0</v>
      </c>
      <c r="O40" s="132">
        <f t="shared" si="23"/>
        <v>0</v>
      </c>
      <c r="P40" s="36"/>
      <c r="Q40" s="108"/>
      <c r="R40" s="183"/>
      <c r="S40" s="184"/>
      <c r="T40" s="141">
        <f>IF(R40="Business Administration",Fees!$B$3,IF(R40="Engineering",Fees!$B$4,IF(R40="Agriculture",Fees!$B$5,IF(R40="Architecture,Planning &amp; Design",Fees!$B$6,IF(R40="Arts and Sciences",Fees!$B$7,IF(R40="Health &amp; Human Sciences", Fees!$B$8, IF(R40="Veterinary Medicine", Fees!$B$9,IF(R40="Kinesiology (KIN)",(Fees!$B$8+Fees!$B$10), IF(R40="Interior Design &amp; Fashion (AT,ID, FASH)",(Fees!$B$8+Fees!$B$11), IF(R40="Personal Financial Planning (PFP)",(Fees!$B$8+Fees!$B$12),IF(R40="Physician Assistant Program (PAS)",(Fees!$B$8+Fees!$B$13),0)))))))))))</f>
        <v>0</v>
      </c>
      <c r="U40" s="132">
        <f>Q40*T40</f>
        <v>0</v>
      </c>
      <c r="V40" s="36"/>
    </row>
    <row r="41" spans="1:22">
      <c r="A41" s="98" t="s">
        <v>64</v>
      </c>
      <c r="B41" s="106">
        <f>K51</f>
        <v>0</v>
      </c>
      <c r="C41" s="134">
        <f>O51</f>
        <v>0</v>
      </c>
      <c r="D41" s="36"/>
      <c r="E41" s="108"/>
      <c r="F41" s="183"/>
      <c r="G41" s="184"/>
      <c r="H41" s="141">
        <f>IF(F41="Business Administration",Fees!$B$3,IF(F41="Engineering",Fees!$B$4,IF(F41="Agriculture",Fees!$B$5,IF(F41="Architecture,Planning &amp; Design",Fees!$B$6,IF(F41="Arts and Sciences",Fees!$B$7,IF(F41="Health &amp; Human Sciences", Fees!$B$8, IF(F41="Veterinary Medicine", Fees!$B$9,IF(F41="Kinesiology (KIN)",(Fees!$B$8+Fees!$B$10), IF(F41="Interior Design &amp; Fashion (AT,ID, FASH)",(Fees!$B$8+Fees!$B$11), IF(F41="Personal Financial Planning (PFP)",(Fees!$B$8+Fees!$B$12),IF(F41="Physician Assistant Program (PAS)",(Fees!$B$8+Fees!$B$13),0)))))))))))</f>
        <v>0</v>
      </c>
      <c r="I41" s="132">
        <f t="shared" si="22"/>
        <v>0</v>
      </c>
      <c r="J41" s="36"/>
      <c r="K41" s="108"/>
      <c r="L41" s="183"/>
      <c r="M41" s="184"/>
      <c r="N41" s="141">
        <f>IF(L41="Business Administration",Fees!$B$3,IF(L41="Engineering",Fees!$B$4,IF(L41="Agriculture",Fees!$B$5,IF(L41="Architecture,Planning &amp; Design",Fees!$B$6,IF(L41="Arts and Sciences",Fees!$B$7,IF(L41="Health &amp; Human Sciences", Fees!$B$8, IF(L41="Veterinary Medicine", Fees!$B$9,IF(L41="Kinesiology (KIN)",(Fees!$B$8+Fees!$B$10), IF(L41="Interior Design &amp; Fashion (AT,ID, FASH)",(Fees!$B$8+Fees!$B$11), IF(L41="Personal Financial Planning (PFP)",(Fees!$B$8+Fees!$B$12),IF(L41="Physician Assistant Program (PAS)",(Fees!$B$8+Fees!$B$13),0)))))))))))</f>
        <v>0</v>
      </c>
      <c r="O41" s="132">
        <f t="shared" si="23"/>
        <v>0</v>
      </c>
      <c r="P41" s="36"/>
      <c r="Q41" s="108"/>
      <c r="R41" s="183"/>
      <c r="S41" s="184"/>
      <c r="T41" s="141">
        <f>IF(R41="Business Administration",Fees!$B$3,IF(R41="Engineering",Fees!$B$4,IF(R41="Agriculture",Fees!$B$5,IF(R41="Architecture,Planning &amp; Design",Fees!$B$6,IF(R41="Arts and Sciences",Fees!$B$7,IF(R41="Health &amp; Human Sciences", Fees!$B$8, IF(R41="Veterinary Medicine", Fees!$B$9,IF(R41="Kinesiology (KIN)",(Fees!$B$8+Fees!$B$10), IF(R41="Interior Design &amp; Fashion (AT,ID, FASH)",(Fees!$B$8+Fees!$B$11), IF(R41="Personal Financial Planning (PFP)",(Fees!$B$8+Fees!$B$12),IF(R41="Physician Assistant Program (PAS)",(Fees!$B$8+Fees!$B$13),0)))))))))))</f>
        <v>0</v>
      </c>
      <c r="U41" s="132">
        <f t="shared" si="24"/>
        <v>0</v>
      </c>
      <c r="V41" s="36"/>
    </row>
    <row r="42" spans="1:22">
      <c r="A42" s="98" t="s">
        <v>65</v>
      </c>
      <c r="B42" s="106">
        <f>Q51</f>
        <v>0</v>
      </c>
      <c r="C42" s="134">
        <f>U51</f>
        <v>0</v>
      </c>
      <c r="D42" s="36"/>
      <c r="E42" s="108"/>
      <c r="F42" s="183"/>
      <c r="G42" s="184"/>
      <c r="H42" s="141">
        <f>IF(F42="Business Administration",Fees!$B$3,IF(F42="Engineering",Fees!$B$4,IF(F42="Agriculture",Fees!$B$5,IF(F42="Architecture,Planning &amp; Design",Fees!$B$6,IF(F42="Arts and Sciences",Fees!$B$7,IF(F42="Health &amp; Human Sciences", Fees!$B$8, IF(F42="Veterinary Medicine", Fees!$B$9,IF(F42="Kinesiology (KIN)",(Fees!$B$8+Fees!$B$10), IF(F42="Interior Design &amp; Fashion (AT,ID, FASH)",(Fees!$B$8+Fees!$B$11), IF(F42="Personal Financial Planning (PFP)",(Fees!$B$8+Fees!$B$12),IF(F42="Physician Assistant Program (PAS)",(Fees!$B$8+Fees!$B$13),0)))))))))))</f>
        <v>0</v>
      </c>
      <c r="I42" s="132">
        <f t="shared" si="22"/>
        <v>0</v>
      </c>
      <c r="J42" s="36"/>
      <c r="K42" s="108"/>
      <c r="L42" s="183"/>
      <c r="M42" s="184"/>
      <c r="N42" s="141">
        <f>IF(L42="Business Administration",Fees!$B$3,IF(L42="Engineering",Fees!$B$4,IF(L42="Agriculture",Fees!$B$5,IF(L42="Architecture,Planning &amp; Design",Fees!$B$6,IF(L42="Arts and Sciences",Fees!$B$7,IF(L42="Health &amp; Human Sciences", Fees!$B$8, IF(L42="Veterinary Medicine", Fees!$B$9,IF(L42="Kinesiology (KIN)",(Fees!$B$8+Fees!$B$10), IF(L42="Interior Design &amp; Fashion (AT,ID, FASH)",(Fees!$B$8+Fees!$B$11), IF(L42="Personal Financial Planning (PFP)",(Fees!$B$8+Fees!$B$12),IF(L42="Physician Assistant Program (PAS)",(Fees!$B$8+Fees!$B$13),0)))))))))))</f>
        <v>0</v>
      </c>
      <c r="O42" s="132">
        <f t="shared" si="23"/>
        <v>0</v>
      </c>
      <c r="P42" s="36"/>
      <c r="Q42" s="108"/>
      <c r="R42" s="183"/>
      <c r="S42" s="184"/>
      <c r="T42" s="141">
        <f>IF(R42="Business Administration",Fees!$B$3,IF(R42="Engineering",Fees!$B$4,IF(R42="Agriculture",Fees!$B$5,IF(R42="Architecture,Planning &amp; Design",Fees!$B$6,IF(R42="Arts and Sciences",Fees!$B$7,IF(R42="Health &amp; Human Sciences", Fees!$B$8, IF(R42="Veterinary Medicine", Fees!$B$9,IF(R42="Kinesiology (KIN)",(Fees!$B$8+Fees!$B$10), IF(R42="Interior Design &amp; Fashion (AT,ID, FASH)",(Fees!$B$8+Fees!$B$11), IF(R42="Personal Financial Planning (PFP)",(Fees!$B$8+Fees!$B$12),IF(R42="Physician Assistant Program (PAS)",(Fees!$B$8+Fees!$B$13),0)))))))))))</f>
        <v>0</v>
      </c>
      <c r="U42" s="132">
        <f t="shared" si="24"/>
        <v>0</v>
      </c>
      <c r="V42" s="36"/>
    </row>
    <row r="43" spans="1:22">
      <c r="A43" s="98" t="s">
        <v>66</v>
      </c>
      <c r="B43" s="106">
        <f>E59</f>
        <v>0</v>
      </c>
      <c r="C43" s="134">
        <f>I59</f>
        <v>0</v>
      </c>
      <c r="D43" s="109"/>
      <c r="E43" s="110">
        <f>SUM(E38:E42)</f>
        <v>0</v>
      </c>
      <c r="F43" s="109" t="s">
        <v>67</v>
      </c>
      <c r="G43" s="109"/>
      <c r="H43" s="109"/>
      <c r="I43" s="133">
        <f>SUM(I38:I42)</f>
        <v>0</v>
      </c>
      <c r="J43" s="109" t="s">
        <v>68</v>
      </c>
      <c r="K43" s="110">
        <f>SUM(K38:K42)</f>
        <v>0</v>
      </c>
      <c r="L43" s="109" t="s">
        <v>67</v>
      </c>
      <c r="M43" s="109"/>
      <c r="N43" s="109"/>
      <c r="O43" s="133">
        <f>SUM(O38:O42)</f>
        <v>0</v>
      </c>
      <c r="P43" s="111" t="s">
        <v>68</v>
      </c>
      <c r="Q43" s="110">
        <v>0</v>
      </c>
      <c r="R43" s="109" t="s">
        <v>67</v>
      </c>
      <c r="S43" s="109"/>
      <c r="T43" s="109"/>
      <c r="U43" s="133">
        <f>SUM(U38:U42)</f>
        <v>0</v>
      </c>
      <c r="V43" s="111" t="s">
        <v>68</v>
      </c>
    </row>
    <row r="44" spans="1:22" ht="14.45" customHeight="1">
      <c r="A44" s="98" t="s">
        <v>69</v>
      </c>
      <c r="B44" s="106">
        <f>K59</f>
        <v>0</v>
      </c>
      <c r="C44" s="134">
        <f>O59</f>
        <v>0</v>
      </c>
      <c r="D44" s="36"/>
      <c r="E44" s="104" t="s">
        <v>63</v>
      </c>
      <c r="F44" s="104"/>
      <c r="G44" s="112"/>
      <c r="H44" s="112"/>
      <c r="I44" s="88"/>
      <c r="J44" s="113"/>
      <c r="K44" s="104" t="s">
        <v>64</v>
      </c>
      <c r="L44" s="113"/>
      <c r="M44" s="113"/>
      <c r="N44" s="113"/>
      <c r="O44" s="36"/>
      <c r="P44" s="36"/>
      <c r="Q44" s="189" t="s">
        <v>65</v>
      </c>
      <c r="R44" s="189"/>
      <c r="S44" s="36"/>
      <c r="T44" s="36"/>
      <c r="U44" s="36"/>
      <c r="V44" s="36"/>
    </row>
    <row r="45" spans="1:22" ht="15" customHeight="1">
      <c r="A45" s="98" t="s">
        <v>70</v>
      </c>
      <c r="B45" s="106">
        <f>Q59</f>
        <v>0</v>
      </c>
      <c r="C45" s="134">
        <f>U59</f>
        <v>0</v>
      </c>
      <c r="D45" s="36"/>
      <c r="E45" s="107" t="s">
        <v>56</v>
      </c>
      <c r="F45" s="274" t="s">
        <v>60</v>
      </c>
      <c r="G45" s="275"/>
      <c r="H45" s="108" t="s">
        <v>61</v>
      </c>
      <c r="I45" s="108" t="s">
        <v>62</v>
      </c>
      <c r="J45" s="105"/>
      <c r="K45" s="107" t="s">
        <v>56</v>
      </c>
      <c r="L45" s="274" t="s">
        <v>60</v>
      </c>
      <c r="M45" s="275"/>
      <c r="N45" s="108" t="s">
        <v>61</v>
      </c>
      <c r="O45" s="108" t="s">
        <v>62</v>
      </c>
      <c r="P45" s="105"/>
      <c r="Q45" s="107" t="s">
        <v>56</v>
      </c>
      <c r="R45" s="274" t="s">
        <v>60</v>
      </c>
      <c r="S45" s="275"/>
      <c r="T45" s="108" t="s">
        <v>61</v>
      </c>
      <c r="U45" s="108" t="s">
        <v>62</v>
      </c>
      <c r="V45" s="105"/>
    </row>
    <row r="46" spans="1:22">
      <c r="A46" s="98" t="s">
        <v>71</v>
      </c>
      <c r="B46" s="106">
        <f>E67</f>
        <v>0</v>
      </c>
      <c r="C46" s="134">
        <f>I67</f>
        <v>0</v>
      </c>
      <c r="D46" s="36"/>
      <c r="E46" s="108"/>
      <c r="F46" s="183"/>
      <c r="G46" s="184"/>
      <c r="H46" s="141">
        <f>IF(F46="Business Administration",Fees!$B$3,IF(F46="Engineering",Fees!$B$4,IF(F46="Agriculture",Fees!$B$5,IF(F46="Architecture,Planning &amp; Design",Fees!$B$6,IF(F46="Arts and Sciences",Fees!$B$7,IF(F46="Health &amp; Human Sciences", Fees!$B$8, IF(F46="Veterinary Medicine", Fees!$B$9,IF(F46="Kinesiology (KIN)",(Fees!$B$8+Fees!$B$10), IF(F46="Interior Design &amp; Fashion (AT,ID, FASH)",(Fees!$B$8+Fees!$B$11), IF(F46="Personal Financial Planning (PFP)",(Fees!$B$8+Fees!$B$12),IF(F46="Physician Assistant Program (PAS)",(Fees!$B$8+Fees!$B$13),0)))))))))))</f>
        <v>0</v>
      </c>
      <c r="I46" s="132">
        <f>E46*H46</f>
        <v>0</v>
      </c>
      <c r="J46" s="36"/>
      <c r="K46" s="108"/>
      <c r="L46" s="183"/>
      <c r="M46" s="184"/>
      <c r="N46" s="141">
        <f>IF(L46="Business Administration",Fees!$B$3,IF(L46="Engineering",Fees!$B$4,IF(L46="Agriculture",Fees!$B$5,IF(L46="Architecture,Planning &amp; Design",Fees!$B$6,IF(L46="Arts and Sciences",Fees!$B$7,IF(L46="Health &amp; Human Sciences", Fees!$B$8, IF(L46="Veterinary Medicine", Fees!$B$9,IF(L46="Kinesiology (KIN)",(Fees!$B$8+Fees!$B$10), IF(L46="Interior Design &amp; Fashion (AT,ID, FASH)",(Fees!$B$8+Fees!$B$11), IF(L46="Personal Financial Planning (PFP)",(Fees!$B$8+Fees!$B$12),IF(L46="Physician Assistant Program (PAS)",(Fees!$B$8+Fees!$B$13),0)))))))))))</f>
        <v>0</v>
      </c>
      <c r="O46" s="132">
        <f>K46*N46</f>
        <v>0</v>
      </c>
      <c r="P46" s="36"/>
      <c r="Q46" s="108"/>
      <c r="R46" s="183"/>
      <c r="S46" s="184"/>
      <c r="T46" s="141">
        <f>IF(R46="Business Administration",Fees!$B$3,IF(R46="Engineering",Fees!$B$4,IF(R46="Agriculture",Fees!$B$5,IF(R46="Architecture,Planning &amp; Design",Fees!$B$6,IF(R46="Arts and Sciences",Fees!$B$7,IF(R46="Health &amp; Human Sciences", Fees!$B$8, IF(R46="Veterinary Medicine", Fees!$B$9,IF(R46="Kinesiology (KIN)",(Fees!$B$8+Fees!$B$10), IF(R46="Interior Design &amp; Fashion (AT,ID, FASH)",(Fees!$B$8+Fees!$B$11), IF(R46="Personal Financial Planning (PFP)",(Fees!$B$8+Fees!$B$12),IF(R46="Physician Assistant Program (PAS)",(Fees!$B$8+Fees!$B$13),0)))))))))))</f>
        <v>0</v>
      </c>
      <c r="U46" s="132">
        <f>Q46*T46</f>
        <v>0</v>
      </c>
      <c r="V46" s="36"/>
    </row>
    <row r="47" spans="1:22">
      <c r="A47" s="98" t="s">
        <v>72</v>
      </c>
      <c r="B47" s="106">
        <f>K67</f>
        <v>0</v>
      </c>
      <c r="C47" s="134">
        <f>O67</f>
        <v>0</v>
      </c>
      <c r="D47" s="36"/>
      <c r="E47" s="108"/>
      <c r="F47" s="183"/>
      <c r="G47" s="184"/>
      <c r="H47" s="141">
        <f>IF(F47="Business Administration",Fees!$B$3,IF(F47="Engineering",Fees!$B$4,IF(F47="Agriculture",Fees!$B$5,IF(F47="Architecture,Planning &amp; Design",Fees!$B$6,IF(F47="Arts and Sciences",Fees!$B$7,IF(F47="Health &amp; Human Sciences", Fees!$B$8, IF(F47="Veterinary Medicine", Fees!$B$9,IF(F47="Kinesiology (KIN)",(Fees!$B$8+Fees!$B$10), IF(F47="Interior Design &amp; Fashion (AT,ID, FASH)",(Fees!$B$8+Fees!$B$11), IF(F47="Personal Financial Planning (PFP)",(Fees!$B$8+Fees!$B$12),IF(F47="Physician Assistant Program (PAS)",(Fees!$B$8+Fees!$B$13),0)))))))))))</f>
        <v>0</v>
      </c>
      <c r="I47" s="132">
        <f t="shared" ref="I47:I50" si="25">E47*H47</f>
        <v>0</v>
      </c>
      <c r="J47" s="36"/>
      <c r="K47" s="108"/>
      <c r="L47" s="183"/>
      <c r="M47" s="184"/>
      <c r="N47" s="141">
        <f>IF(L47="Business Administration",Fees!$B$3,IF(L47="Engineering",Fees!$B$4,IF(L47="Agriculture",Fees!$B$5,IF(L47="Architecture,Planning &amp; Design",Fees!$B$6,IF(L47="Arts and Sciences",Fees!$B$7,IF(L47="Health &amp; Human Sciences", Fees!$B$8, IF(L47="Veterinary Medicine", Fees!$B$9,IF(L47="Kinesiology (KIN)",(Fees!$B$8+Fees!$B$10), IF(L47="Interior Design &amp; Fashion (AT,ID, FASH)",(Fees!$B$8+Fees!$B$11), IF(L47="Personal Financial Planning (PFP)",(Fees!$B$8+Fees!$B$12),IF(L47="Physician Assistant Program (PAS)",(Fees!$B$8+Fees!$B$13),0)))))))))))</f>
        <v>0</v>
      </c>
      <c r="O47" s="132">
        <f t="shared" ref="O47:O50" si="26">K47*N47</f>
        <v>0</v>
      </c>
      <c r="P47" s="36"/>
      <c r="Q47" s="108"/>
      <c r="R47" s="183"/>
      <c r="S47" s="184"/>
      <c r="T47" s="141">
        <f>IF(R47="Business Administration",Fees!$B$3,IF(R47="Engineering",Fees!$B$4,IF(R47="Agriculture",Fees!$B$5,IF(R47="Architecture,Planning &amp; Design",Fees!$B$6,IF(R47="Arts and Sciences",Fees!$B$7,IF(R47="Health &amp; Human Sciences", Fees!$B$8, IF(R47="Veterinary Medicine", Fees!$B$9,IF(R47="Kinesiology (KIN)",(Fees!$B$8+Fees!$B$10), IF(R47="Interior Design &amp; Fashion (AT,ID, FASH)",(Fees!$B$8+Fees!$B$11), IF(R47="Personal Financial Planning (PFP)",(Fees!$B$8+Fees!$B$12),IF(R47="Physician Assistant Program (PAS)",(Fees!$B$8+Fees!$B$13),0)))))))))))</f>
        <v>0</v>
      </c>
      <c r="U47" s="132">
        <f t="shared" ref="U47:U50" si="27">Q47*T47</f>
        <v>0</v>
      </c>
      <c r="V47" s="36"/>
    </row>
    <row r="48" spans="1:22">
      <c r="A48" s="114" t="s">
        <v>73</v>
      </c>
      <c r="B48" s="115">
        <f>Q67</f>
        <v>0</v>
      </c>
      <c r="C48" s="135">
        <f>U67</f>
        <v>0</v>
      </c>
      <c r="D48" s="36"/>
      <c r="E48" s="108"/>
      <c r="F48" s="183"/>
      <c r="G48" s="184"/>
      <c r="H48" s="141">
        <f>IF(F48="Business Administration",Fees!$B$3,IF(F48="Engineering",Fees!$B$4,IF(F48="Agriculture",Fees!$B$5,IF(F48="Architecture,Planning &amp; Design",Fees!$B$6,IF(F48="Arts and Sciences",Fees!$B$7,IF(F48="Health &amp; Human Sciences", Fees!$B$8, IF(F48="Veterinary Medicine", Fees!$B$9,IF(F48="Kinesiology (KIN)",(Fees!$B$8+Fees!$B$10), IF(F48="Interior Design &amp; Fashion (AT,ID, FASH)",(Fees!$B$8+Fees!$B$11), IF(F48="Personal Financial Planning (PFP)",(Fees!$B$8+Fees!$B$12),IF(F48="Physician Assistant Program (PAS)",(Fees!$B$8+Fees!$B$13),0)))))))))))</f>
        <v>0</v>
      </c>
      <c r="I48" s="132">
        <f>E48*H48</f>
        <v>0</v>
      </c>
      <c r="J48" s="36"/>
      <c r="K48" s="108"/>
      <c r="L48" s="183"/>
      <c r="M48" s="184"/>
      <c r="N48" s="141">
        <f>IF(L48="Business Administration",Fees!$B$3,IF(L48="Engineering",Fees!$B$4,IF(L48="Agriculture",Fees!$B$5,IF(L48="Architecture,Planning &amp; Design",Fees!$B$6,IF(L48="Arts and Sciences",Fees!$B$7,IF(L48="Health &amp; Human Sciences", Fees!$B$8, IF(L48="Veterinary Medicine", Fees!$B$9,IF(L48="Kinesiology (KIN)",(Fees!$B$8+Fees!$B$10), IF(L48="Interior Design &amp; Fashion (AT,ID, FASH)",(Fees!$B$8+Fees!$B$11), IF(L48="Personal Financial Planning (PFP)",(Fees!$B$8+Fees!$B$12),IF(L48="Physician Assistant Program (PAS)",(Fees!$B$8+Fees!$B$13),0)))))))))))</f>
        <v>0</v>
      </c>
      <c r="O48" s="132">
        <f>K48*N48</f>
        <v>0</v>
      </c>
      <c r="P48" s="36"/>
      <c r="Q48" s="108"/>
      <c r="R48" s="183"/>
      <c r="S48" s="184"/>
      <c r="T48" s="141">
        <f>IF(R48="Business Administration",Fees!$B$3,IF(R48="Engineering",Fees!$B$4,IF(R48="Agriculture",Fees!$B$5,IF(R48="Architecture,Planning &amp; Design",Fees!$B$6,IF(R48="Arts and Sciences",Fees!$B$7,IF(R48="Health &amp; Human Sciences", Fees!$B$8, IF(R48="Veterinary Medicine", Fees!$B$9,IF(R48="Kinesiology (KIN)",(Fees!$B$8+Fees!$B$10), IF(R48="Interior Design &amp; Fashion (AT,ID, FASH)",(Fees!$B$8+Fees!$B$11), IF(R48="Personal Financial Planning (PFP)",(Fees!$B$8+Fees!$B$12),IF(R48="Physician Assistant Program (PAS)",(Fees!$B$8+Fees!$B$13),0)))))))))))</f>
        <v>0</v>
      </c>
      <c r="U48" s="132">
        <f>Q48*T48</f>
        <v>0</v>
      </c>
      <c r="V48" s="36"/>
    </row>
    <row r="49" spans="1:22">
      <c r="A49" s="114" t="s">
        <v>74</v>
      </c>
      <c r="B49" s="115">
        <f>E75</f>
        <v>0</v>
      </c>
      <c r="C49" s="135">
        <f>I76</f>
        <v>0</v>
      </c>
      <c r="D49" s="36"/>
      <c r="E49" s="108"/>
      <c r="F49" s="183"/>
      <c r="G49" s="184"/>
      <c r="H49" s="141">
        <f>IF(F49="Business Administration",Fees!$B$3,IF(F49="Engineering",Fees!$B$4,IF(F49="Agriculture",Fees!$B$5,IF(F49="Architecture,Planning &amp; Design",Fees!$B$6,IF(F49="Arts and Sciences",Fees!$B$7,IF(F49="Health &amp; Human Sciences", Fees!$B$8, IF(F49="Veterinary Medicine", Fees!$B$9,IF(F49="Kinesiology (KIN)",(Fees!$B$8+Fees!$B$10), IF(F49="Interior Design &amp; Fashion (AT,ID, FASH)",(Fees!$B$8+Fees!$B$11), IF(F49="Personal Financial Planning (PFP)",(Fees!$B$8+Fees!$B$12),IF(F49="Physician Assistant Program (PAS)",(Fees!$B$8+Fees!$B$13),0)))))))))))</f>
        <v>0</v>
      </c>
      <c r="I49" s="132">
        <f t="shared" si="25"/>
        <v>0</v>
      </c>
      <c r="J49" s="36"/>
      <c r="K49" s="108"/>
      <c r="L49" s="183"/>
      <c r="M49" s="184"/>
      <c r="N49" s="141">
        <f>IF(L49="Business Administration",Fees!$B$3,IF(L49="Engineering",Fees!$B$4,IF(L49="Agriculture",Fees!$B$5,IF(L49="Architecture,Planning &amp; Design",Fees!$B$6,IF(L49="Arts and Sciences",Fees!$B$7,IF(L49="Health &amp; Human Sciences", Fees!$B$8, IF(L49="Veterinary Medicine", Fees!$B$9,IF(L49="Kinesiology (KIN)",(Fees!$B$8+Fees!$B$10), IF(L49="Interior Design &amp; Fashion (AT,ID, FASH)",(Fees!$B$8+Fees!$B$11), IF(L49="Personal Financial Planning (PFP)",(Fees!$B$8+Fees!$B$12),IF(L49="Physician Assistant Program (PAS)",(Fees!$B$8+Fees!$B$13),0)))))))))))</f>
        <v>0</v>
      </c>
      <c r="O49" s="132">
        <f t="shared" si="26"/>
        <v>0</v>
      </c>
      <c r="P49" s="36"/>
      <c r="Q49" s="108"/>
      <c r="R49" s="183"/>
      <c r="S49" s="184"/>
      <c r="T49" s="141">
        <f>IF(R49="Business Administration",Fees!$B$3,IF(R49="Engineering",Fees!$B$4,IF(R49="Agriculture",Fees!$B$5,IF(R49="Architecture,Planning &amp; Design",Fees!$B$6,IF(R49="Arts and Sciences",Fees!$B$7,IF(R49="Health &amp; Human Sciences", Fees!$B$8, IF(R49="Veterinary Medicine", Fees!$B$9,IF(R49="Kinesiology (KIN)",(Fees!$B$8+Fees!$B$10), IF(R49="Interior Design &amp; Fashion (AT,ID, FASH)",(Fees!$B$8+Fees!$B$11), IF(R49="Personal Financial Planning (PFP)",(Fees!$B$8+Fees!$B$12),IF(R49="Physician Assistant Program (PAS)",(Fees!$B$8+Fees!$B$13),0)))))))))))</f>
        <v>0</v>
      </c>
      <c r="U49" s="132">
        <f t="shared" si="27"/>
        <v>0</v>
      </c>
      <c r="V49" s="36"/>
    </row>
    <row r="50" spans="1:22">
      <c r="A50" s="114" t="s">
        <v>75</v>
      </c>
      <c r="B50" s="115">
        <f>K75</f>
        <v>0</v>
      </c>
      <c r="C50" s="135">
        <f>O75</f>
        <v>0</v>
      </c>
      <c r="D50" s="36"/>
      <c r="E50" s="108"/>
      <c r="F50" s="183"/>
      <c r="G50" s="184"/>
      <c r="H50" s="141">
        <f>IF(F50="Business Administration",Fees!$B$3,IF(F50="Engineering",Fees!$B$4,IF(F50="Agriculture",Fees!$B$5,IF(F50="Architecture,Planning &amp; Design",Fees!$B$6,IF(F50="Arts and Sciences",Fees!$B$7,IF(F50="Health &amp; Human Sciences", Fees!$B$8, IF(F50="Veterinary Medicine", Fees!$B$9,IF(F50="Kinesiology (KIN)",(Fees!$B$8+Fees!$B$10), IF(F50="Interior Design &amp; Fashion (AT,ID, FASH)",(Fees!$B$8+Fees!$B$11), IF(F50="Personal Financial Planning (PFP)",(Fees!$B$8+Fees!$B$12),IF(F50="Physician Assistant Program (PAS)",(Fees!$B$8+Fees!$B$13),0)))))))))))</f>
        <v>0</v>
      </c>
      <c r="I50" s="132">
        <f t="shared" si="25"/>
        <v>0</v>
      </c>
      <c r="J50" s="36"/>
      <c r="K50" s="108"/>
      <c r="L50" s="183"/>
      <c r="M50" s="184"/>
      <c r="N50" s="141">
        <f>IF(L50="Business Administration",Fees!$B$3,IF(L50="Engineering",Fees!$B$4,IF(L50="Agriculture",Fees!$B$5,IF(L50="Architecture,Planning &amp; Design",Fees!$B$6,IF(L50="Arts and Sciences",Fees!$B$7,IF(L50="Health &amp; Human Sciences", Fees!$B$8, IF(L50="Veterinary Medicine", Fees!$B$9,IF(L50="Kinesiology (KIN)",(Fees!$B$8+Fees!$B$10), IF(L50="Interior Design &amp; Fashion (AT,ID, FASH)",(Fees!$B$8+Fees!$B$11), IF(L50="Personal Financial Planning (PFP)",(Fees!$B$8+Fees!$B$12),IF(L50="Physician Assistant Program (PAS)",(Fees!$B$8+Fees!$B$13),0)))))))))))</f>
        <v>0</v>
      </c>
      <c r="O50" s="132">
        <f t="shared" si="26"/>
        <v>0</v>
      </c>
      <c r="P50" s="36"/>
      <c r="Q50" s="108"/>
      <c r="R50" s="183"/>
      <c r="S50" s="184"/>
      <c r="T50" s="141">
        <f>IF(R50="Business Administration",Fees!$B$3,IF(R50="Engineering",Fees!$B$4,IF(R50="Agriculture",Fees!$B$5,IF(R50="Architecture,Planning &amp; Design",Fees!$B$6,IF(R50="Arts and Sciences",Fees!$B$7,IF(R50="Health &amp; Human Sciences", Fees!$B$8, IF(R50="Veterinary Medicine", Fees!$B$9,IF(R50="Kinesiology (KIN)",(Fees!$B$8+Fees!$B$10), IF(R50="Interior Design &amp; Fashion (AT,ID, FASH)",(Fees!$B$8+Fees!$B$11), IF(R50="Personal Financial Planning (PFP)",(Fees!$B$8+Fees!$B$12),IF(R50="Physician Assistant Program (PAS)",(Fees!$B$8+Fees!$B$13),0)))))))))))</f>
        <v>0</v>
      </c>
      <c r="U50" s="132">
        <f t="shared" si="27"/>
        <v>0</v>
      </c>
      <c r="V50" s="36"/>
    </row>
    <row r="51" spans="1:22">
      <c r="A51" s="114" t="s">
        <v>76</v>
      </c>
      <c r="B51" s="115">
        <f>Q75</f>
        <v>0</v>
      </c>
      <c r="C51" s="135">
        <f>U75</f>
        <v>0</v>
      </c>
      <c r="D51" s="109"/>
      <c r="E51" s="110">
        <f>SUM(E46:E50)</f>
        <v>0</v>
      </c>
      <c r="F51" s="109" t="s">
        <v>67</v>
      </c>
      <c r="G51" s="109"/>
      <c r="H51" s="109"/>
      <c r="I51" s="133">
        <f>SUM(I46:I50)</f>
        <v>0</v>
      </c>
      <c r="J51" s="109" t="s">
        <v>68</v>
      </c>
      <c r="K51" s="110">
        <v>0</v>
      </c>
      <c r="L51" s="109" t="s">
        <v>67</v>
      </c>
      <c r="M51" s="109"/>
      <c r="N51" s="109"/>
      <c r="O51" s="133">
        <f>SUM(O46:O50)</f>
        <v>0</v>
      </c>
      <c r="P51" s="109" t="s">
        <v>68</v>
      </c>
      <c r="Q51" s="110">
        <v>0</v>
      </c>
      <c r="R51" s="109" t="s">
        <v>67</v>
      </c>
      <c r="S51" s="109"/>
      <c r="T51" s="109"/>
      <c r="U51" s="133">
        <f>SUM(U46:U50)</f>
        <v>0</v>
      </c>
      <c r="V51" s="111" t="s">
        <v>68</v>
      </c>
    </row>
    <row r="52" spans="1:22" ht="14.45" customHeight="1">
      <c r="A52" s="114" t="s">
        <v>77</v>
      </c>
      <c r="B52" s="115">
        <f>E83</f>
        <v>0</v>
      </c>
      <c r="C52" s="135">
        <f>I83</f>
        <v>0</v>
      </c>
      <c r="D52" s="36"/>
      <c r="E52" s="104" t="s">
        <v>66</v>
      </c>
      <c r="F52" s="105"/>
      <c r="G52" s="105"/>
      <c r="H52" s="88"/>
      <c r="I52" s="88"/>
      <c r="J52" s="88"/>
      <c r="K52" s="104" t="s">
        <v>69</v>
      </c>
      <c r="L52" s="36"/>
      <c r="M52" s="36"/>
      <c r="N52" s="36"/>
      <c r="O52" s="36"/>
      <c r="P52" s="36"/>
      <c r="Q52" s="189" t="s">
        <v>70</v>
      </c>
      <c r="R52" s="189"/>
      <c r="S52" s="36"/>
      <c r="T52" s="36"/>
      <c r="U52" s="36"/>
      <c r="V52" s="36"/>
    </row>
    <row r="53" spans="1:22" ht="15" customHeight="1">
      <c r="A53" s="114" t="s">
        <v>78</v>
      </c>
      <c r="B53" s="115">
        <f>K83</f>
        <v>0</v>
      </c>
      <c r="C53" s="135">
        <f>O83</f>
        <v>0</v>
      </c>
      <c r="D53" s="36"/>
      <c r="E53" s="107" t="s">
        <v>56</v>
      </c>
      <c r="F53" s="274" t="s">
        <v>60</v>
      </c>
      <c r="G53" s="275"/>
      <c r="H53" s="108" t="s">
        <v>61</v>
      </c>
      <c r="I53" s="108" t="s">
        <v>62</v>
      </c>
      <c r="J53" s="105"/>
      <c r="K53" s="107" t="s">
        <v>56</v>
      </c>
      <c r="L53" s="274" t="s">
        <v>60</v>
      </c>
      <c r="M53" s="275"/>
      <c r="N53" s="108" t="s">
        <v>61</v>
      </c>
      <c r="O53" s="108" t="s">
        <v>62</v>
      </c>
      <c r="P53" s="105"/>
      <c r="Q53" s="107" t="s">
        <v>56</v>
      </c>
      <c r="R53" s="274" t="s">
        <v>60</v>
      </c>
      <c r="S53" s="275"/>
      <c r="T53" s="108" t="s">
        <v>61</v>
      </c>
      <c r="U53" s="108" t="s">
        <v>62</v>
      </c>
      <c r="V53" s="105"/>
    </row>
    <row r="54" spans="1:22">
      <c r="A54" s="116" t="s">
        <v>79</v>
      </c>
      <c r="B54" s="116">
        <f>SUM(B37:B53)</f>
        <v>0</v>
      </c>
      <c r="C54" s="136">
        <f>SUM(C37:C53)</f>
        <v>0</v>
      </c>
      <c r="D54" s="36"/>
      <c r="E54" s="108"/>
      <c r="F54" s="183"/>
      <c r="G54" s="184"/>
      <c r="H54" s="141">
        <f>IF(F54="Business Administration",Fees!$B$3,IF(F54="Engineering",Fees!$B$4,IF(F54="Agriculture",Fees!$B$5,IF(F54="Architecture,Planning &amp; Design",Fees!$B$6,IF(F54="Arts and Sciences",Fees!$B$7,IF(F54="Health &amp; Human Sciences", Fees!$B$8, IF(F54="Veterinary Medicine", Fees!$B$9,IF(F54="Kinesiology (KIN)",(Fees!$B$8+Fees!$B$10), IF(F54="Interior Design &amp; Fashion (AT,ID, FASH)",(Fees!$B$8+Fees!$B$11), IF(F54="Personal Financial Planning (PFP)",(Fees!$B$8+Fees!$B$12),IF(F54="Physician Assistant Program (PAS)",(Fees!$B$8+Fees!$B$13),0)))))))))))</f>
        <v>0</v>
      </c>
      <c r="I54" s="132">
        <f>E54*H54</f>
        <v>0</v>
      </c>
      <c r="J54" s="36"/>
      <c r="K54" s="108"/>
      <c r="L54" s="183"/>
      <c r="M54" s="184"/>
      <c r="N54" s="141">
        <f>IF(L54="Business Administration",Fees!$B$3,IF(L54="Engineering",Fees!$B$4,IF(L54="Agriculture",Fees!$B$5,IF(L54="Architecture,Planning &amp; Design",Fees!$B$6,IF(L54="Arts and Sciences",Fees!$B$7,IF(L54="Health &amp; Human Sciences", Fees!$B$8, IF(L54="Veterinary Medicine", Fees!$B$9,IF(L54="Kinesiology (KIN)",(Fees!$B$8+Fees!$B$10), IF(L54="Interior Design &amp; Fashion (AT,ID, FASH)",(Fees!$B$8+Fees!$B$11), IF(L54="Personal Financial Planning (PFP)",(Fees!$B$8+Fees!$B$12),IF(L54="Physician Assistant Program (PAS)",(Fees!$B$8+Fees!$B$13),0)))))))))))</f>
        <v>0</v>
      </c>
      <c r="O54" s="132">
        <f>K54*N54</f>
        <v>0</v>
      </c>
      <c r="P54" s="36"/>
      <c r="Q54" s="108"/>
      <c r="R54" s="183"/>
      <c r="S54" s="184"/>
      <c r="T54" s="141">
        <f>IF(R54="Business Administration",Fees!$B$3,IF(R54="Engineering",Fees!$B$4,IF(R54="Agriculture",Fees!$B$5,IF(R54="Architecture,Planning &amp; Design",Fees!$B$6,IF(R54="Arts and Sciences",Fees!$B$7,IF(R54="Health &amp; Human Sciences", Fees!$B$8, IF(R54="Veterinary Medicine", Fees!$B$9,IF(R54="Kinesiology (KIN)",(Fees!$B$8+Fees!$B$10), IF(R54="Interior Design &amp; Fashion (AT,ID, FASH)",(Fees!$B$8+Fees!$B$11), IF(R54="Personal Financial Planning (PFP)",(Fees!$B$8+Fees!$B$12),IF(R54="Physician Assistant Program (PAS)",(Fees!$B$8+Fees!$B$13),0)))))))))))</f>
        <v>0</v>
      </c>
      <c r="U54" s="132">
        <f>Q54*T54</f>
        <v>0</v>
      </c>
      <c r="V54" s="36"/>
    </row>
    <row r="55" spans="1:22">
      <c r="A55" s="106"/>
      <c r="B55" s="106"/>
      <c r="C55" s="106"/>
      <c r="D55" s="36"/>
      <c r="E55" s="108"/>
      <c r="F55" s="183"/>
      <c r="G55" s="184"/>
      <c r="H55" s="141">
        <f>IF(F55="Business Administration",Fees!$B$3,IF(F55="Engineering",Fees!$B$4,IF(F55="Agriculture",Fees!$B$5,IF(F55="Architecture,Planning &amp; Design",Fees!$B$6,IF(F55="Arts and Sciences",Fees!$B$7,IF(F55="Health &amp; Human Sciences", Fees!$B$8, IF(F55="Veterinary Medicine", Fees!$B$9,IF(F55="Kinesiology (KIN)",(Fees!$B$8+Fees!$B$10), IF(F55="Interior Design &amp; Fashion (AT,ID, FASH)",(Fees!$B$8+Fees!$B$11), IF(F55="Personal Financial Planning (PFP)",(Fees!$B$8+Fees!$B$12),IF(F55="Physician Assistant Program (PAS)",(Fees!$B$8+Fees!$B$13),0)))))))))))</f>
        <v>0</v>
      </c>
      <c r="I55" s="132">
        <f t="shared" ref="I55:I58" si="28">E55*H55</f>
        <v>0</v>
      </c>
      <c r="J55" s="36"/>
      <c r="K55" s="108"/>
      <c r="L55" s="183"/>
      <c r="M55" s="184"/>
      <c r="N55" s="141">
        <f>IF(L55="Business Administration",Fees!$B$3,IF(L55="Engineering",Fees!$B$4,IF(L55="Agriculture",Fees!$B$5,IF(L55="Architecture,Planning &amp; Design",Fees!$B$6,IF(L55="Arts and Sciences",Fees!$B$7,IF(L55="Health &amp; Human Sciences", Fees!$B$8, IF(L55="Veterinary Medicine", Fees!$B$9,IF(L55="Kinesiology (KIN)",(Fees!$B$8+Fees!$B$10), IF(L55="Interior Design &amp; Fashion (AT,ID, FASH)",(Fees!$B$8+Fees!$B$11), IF(L55="Personal Financial Planning (PFP)",(Fees!$B$8+Fees!$B$12),IF(L55="Physician Assistant Program (PAS)",(Fees!$B$8+Fees!$B$13),0)))))))))))</f>
        <v>0</v>
      </c>
      <c r="O55" s="132">
        <f t="shared" ref="O55:O58" si="29">K55*N55</f>
        <v>0</v>
      </c>
      <c r="P55" s="36"/>
      <c r="Q55" s="108"/>
      <c r="R55" s="183"/>
      <c r="S55" s="184"/>
      <c r="T55" s="141">
        <f>IF(R55="Business Administration",Fees!$B$3,IF(R55="Engineering",Fees!$B$4,IF(R55="Agriculture",Fees!$B$5,IF(R55="Architecture,Planning &amp; Design",Fees!$B$6,IF(R55="Arts and Sciences",Fees!$B$7,IF(R55="Health &amp; Human Sciences", Fees!$B$8, IF(R55="Veterinary Medicine", Fees!$B$9,IF(R55="Kinesiology (KIN)",(Fees!$B$8+Fees!$B$10), IF(R55="Interior Design &amp; Fashion (AT,ID, FASH)",(Fees!$B$8+Fees!$B$11), IF(R55="Personal Financial Planning (PFP)",(Fees!$B$8+Fees!$B$12),IF(R55="Physician Assistant Program (PAS)",(Fees!$B$8+Fees!$B$13),0)))))))))))</f>
        <v>0</v>
      </c>
      <c r="U55" s="132">
        <f t="shared" ref="U55:U58" si="30">Q55*T55</f>
        <v>0</v>
      </c>
      <c r="V55" s="36"/>
    </row>
    <row r="56" spans="1:22">
      <c r="A56" s="36"/>
      <c r="B56" s="117"/>
      <c r="C56" s="36"/>
      <c r="D56" s="36"/>
      <c r="E56" s="108"/>
      <c r="F56" s="183"/>
      <c r="G56" s="184"/>
      <c r="H56" s="141">
        <f>IF(F56="Business Administration",Fees!$B$3,IF(F56="Engineering",Fees!$B$4,IF(F56="Agriculture",Fees!$B$5,IF(F56="Architecture,Planning &amp; Design",Fees!$B$6,IF(F56="Arts and Sciences",Fees!$B$7,IF(F56="Health &amp; Human Sciences", Fees!$B$8, IF(F56="Veterinary Medicine", Fees!$B$9,IF(F56="Kinesiology (KIN)",(Fees!$B$8+Fees!$B$10), IF(F56="Interior Design &amp; Fashion (AT,ID, FASH)",(Fees!$B$8+Fees!$B$11), IF(F56="Personal Financial Planning (PFP)",(Fees!$B$8+Fees!$B$12),IF(F56="Physician Assistant Program (PAS)",(Fees!$B$8+Fees!$B$13),0)))))))))))</f>
        <v>0</v>
      </c>
      <c r="I56" s="132">
        <f>E56*H56</f>
        <v>0</v>
      </c>
      <c r="J56" s="36"/>
      <c r="K56" s="108"/>
      <c r="L56" s="183"/>
      <c r="M56" s="184"/>
      <c r="N56" s="141">
        <f>IF(L56="Business Administration",Fees!$B$3,IF(L56="Engineering",Fees!$B$4,IF(L56="Agriculture",Fees!$B$5,IF(L56="Architecture,Planning &amp; Design",Fees!$B$6,IF(L56="Arts and Sciences",Fees!$B$7,IF(L56="Health &amp; Human Sciences", Fees!$B$8, IF(L56="Veterinary Medicine", Fees!$B$9,IF(L56="Kinesiology (KIN)",(Fees!$B$8+Fees!$B$10), IF(L56="Interior Design &amp; Fashion (AT,ID, FASH)",(Fees!$B$8+Fees!$B$11), IF(L56="Personal Financial Planning (PFP)",(Fees!$B$8+Fees!$B$12),IF(L56="Physician Assistant Program (PAS)",(Fees!$B$8+Fees!$B$13),0)))))))))))</f>
        <v>0</v>
      </c>
      <c r="O56" s="132">
        <f>K56*N56</f>
        <v>0</v>
      </c>
      <c r="P56" s="36"/>
      <c r="Q56" s="108"/>
      <c r="R56" s="183"/>
      <c r="S56" s="184"/>
      <c r="T56" s="141">
        <f>IF(R56="Business Administration",Fees!$B$3,IF(R56="Engineering",Fees!$B$4,IF(R56="Agriculture",Fees!$B$5,IF(R56="Architecture,Planning &amp; Design",Fees!$B$6,IF(R56="Arts and Sciences",Fees!$B$7,IF(R56="Health &amp; Human Sciences", Fees!$B$8, IF(R56="Veterinary Medicine", Fees!$B$9,IF(R56="Kinesiology (KIN)",(Fees!$B$8+Fees!$B$10), IF(R56="Interior Design &amp; Fashion (AT,ID, FASH)",(Fees!$B$8+Fees!$B$11), IF(R56="Personal Financial Planning (PFP)",(Fees!$B$8+Fees!$B$12),IF(R56="Physician Assistant Program (PAS)",(Fees!$B$8+Fees!$B$13),0)))))))))))</f>
        <v>0</v>
      </c>
      <c r="U56" s="132">
        <f>Q56*T56</f>
        <v>0</v>
      </c>
      <c r="V56" s="36"/>
    </row>
    <row r="57" spans="1:22">
      <c r="A57" s="36"/>
      <c r="B57" s="36"/>
      <c r="C57" s="36"/>
      <c r="D57" s="36"/>
      <c r="E57" s="108"/>
      <c r="F57" s="183"/>
      <c r="G57" s="184"/>
      <c r="H57" s="141">
        <f>IF(F57="Business Administration",Fees!$B$3,IF(F57="Engineering",Fees!$B$4,IF(F57="Agriculture",Fees!$B$5,IF(F57="Architecture,Planning &amp; Design",Fees!$B$6,IF(F57="Arts and Sciences",Fees!$B$7,IF(F57="Health &amp; Human Sciences", Fees!$B$8, IF(F57="Veterinary Medicine", Fees!$B$9,IF(F57="Kinesiology (KIN)",(Fees!$B$8+Fees!$B$10), IF(F57="Interior Design &amp; Fashion (AT,ID, FASH)",(Fees!$B$8+Fees!$B$11), IF(F57="Personal Financial Planning (PFP)",(Fees!$B$8+Fees!$B$12),IF(F57="Physician Assistant Program (PAS)",(Fees!$B$8+Fees!$B$13),0)))))))))))</f>
        <v>0</v>
      </c>
      <c r="I57" s="132">
        <f t="shared" si="28"/>
        <v>0</v>
      </c>
      <c r="J57" s="36"/>
      <c r="K57" s="108"/>
      <c r="L57" s="183"/>
      <c r="M57" s="184"/>
      <c r="N57" s="141">
        <f>IF(L57="Business Administration",Fees!$B$3,IF(L57="Engineering",Fees!$B$4,IF(L57="Agriculture",Fees!$B$5,IF(L57="Architecture,Planning &amp; Design",Fees!$B$6,IF(L57="Arts and Sciences",Fees!$B$7,IF(L57="Health &amp; Human Sciences", Fees!$B$8, IF(L57="Veterinary Medicine", Fees!$B$9,IF(L57="Kinesiology (KIN)",(Fees!$B$8+Fees!$B$10), IF(L57="Interior Design &amp; Fashion (AT,ID, FASH)",(Fees!$B$8+Fees!$B$11), IF(L57="Personal Financial Planning (PFP)",(Fees!$B$8+Fees!$B$12),IF(L57="Physician Assistant Program (PAS)",(Fees!$B$8+Fees!$B$13),0)))))))))))</f>
        <v>0</v>
      </c>
      <c r="O57" s="132">
        <f t="shared" si="29"/>
        <v>0</v>
      </c>
      <c r="P57" s="36"/>
      <c r="Q57" s="108"/>
      <c r="R57" s="183"/>
      <c r="S57" s="184"/>
      <c r="T57" s="141">
        <f>IF(R57="Business Administration",Fees!$B$3,IF(R57="Engineering",Fees!$B$4,IF(R57="Agriculture",Fees!$B$5,IF(R57="Architecture,Planning &amp; Design",Fees!$B$6,IF(R57="Arts and Sciences",Fees!$B$7,IF(R57="Health &amp; Human Sciences", Fees!$B$8, IF(R57="Veterinary Medicine", Fees!$B$9,IF(R57="Kinesiology (KIN)",(Fees!$B$8+Fees!$B$10), IF(R57="Interior Design &amp; Fashion (AT,ID, FASH)",(Fees!$B$8+Fees!$B$11), IF(R57="Personal Financial Planning (PFP)",(Fees!$B$8+Fees!$B$12),IF(R57="Physician Assistant Program (PAS)",(Fees!$B$8+Fees!$B$13),0)))))))))))</f>
        <v>0</v>
      </c>
      <c r="U57" s="132">
        <f t="shared" si="30"/>
        <v>0</v>
      </c>
      <c r="V57" s="36"/>
    </row>
    <row r="58" spans="1:22">
      <c r="A58" s="36"/>
      <c r="B58" s="36"/>
      <c r="C58" s="36"/>
      <c r="D58" s="36"/>
      <c r="E58" s="108"/>
      <c r="F58" s="183"/>
      <c r="G58" s="184"/>
      <c r="H58" s="141">
        <f>IF(F58="Business Administration",Fees!$B$3,IF(F58="Engineering",Fees!$B$4,IF(F58="Agriculture",Fees!$B$5,IF(F58="Architecture,Planning &amp; Design",Fees!$B$6,IF(F58="Arts and Sciences",Fees!$B$7,IF(F58="Health &amp; Human Sciences", Fees!$B$8, IF(F58="Veterinary Medicine", Fees!$B$9,IF(F58="Kinesiology (KIN)",(Fees!$B$8+Fees!$B$10), IF(F58="Interior Design &amp; Fashion (AT,ID, FASH)",(Fees!$B$8+Fees!$B$11), IF(F58="Personal Financial Planning (PFP)",(Fees!$B$8+Fees!$B$12),IF(F58="Physician Assistant Program (PAS)",(Fees!$B$8+Fees!$B$13),0)))))))))))</f>
        <v>0</v>
      </c>
      <c r="I58" s="132">
        <f t="shared" si="28"/>
        <v>0</v>
      </c>
      <c r="J58" s="36"/>
      <c r="K58" s="108"/>
      <c r="L58" s="183"/>
      <c r="M58" s="184"/>
      <c r="N58" s="141">
        <f>IF(L58="Business Administration",Fees!$B$3,IF(L58="Engineering",Fees!$B$4,IF(L58="Agriculture",Fees!$B$5,IF(L58="Architecture,Planning &amp; Design",Fees!$B$6,IF(L58="Arts and Sciences",Fees!$B$7,IF(L58="Health &amp; Human Sciences", Fees!$B$8, IF(L58="Veterinary Medicine", Fees!$B$9,IF(L58="Kinesiology (KIN)",(Fees!$B$8+Fees!$B$10), IF(L58="Interior Design &amp; Fashion (AT,ID, FASH)",(Fees!$B$8+Fees!$B$11), IF(L58="Personal Financial Planning (PFP)",(Fees!$B$8+Fees!$B$12),IF(L58="Physician Assistant Program (PAS)",(Fees!$B$8+Fees!$B$13),0)))))))))))</f>
        <v>0</v>
      </c>
      <c r="O58" s="132">
        <f t="shared" si="29"/>
        <v>0</v>
      </c>
      <c r="P58" s="36"/>
      <c r="Q58" s="108"/>
      <c r="R58" s="183"/>
      <c r="S58" s="184"/>
      <c r="T58" s="141">
        <f>IF(R58="Business Administration",Fees!$B$3,IF(R58="Engineering",Fees!$B$4,IF(R58="Agriculture",Fees!$B$5,IF(R58="Architecture,Planning &amp; Design",Fees!$B$6,IF(R58="Arts and Sciences",Fees!$B$7,IF(R58="Health &amp; Human Sciences", Fees!$B$8, IF(R58="Veterinary Medicine", Fees!$B$9,IF(R58="Kinesiology (KIN)",(Fees!$B$8+Fees!$B$10), IF(R58="Interior Design &amp; Fashion (AT,ID, FASH)",(Fees!$B$8+Fees!$B$11), IF(R58="Personal Financial Planning (PFP)",(Fees!$B$8+Fees!$B$12),IF(R58="Physician Assistant Program (PAS)",(Fees!$B$8+Fees!$B$13),0)))))))))))</f>
        <v>0</v>
      </c>
      <c r="U58" s="132">
        <f t="shared" si="30"/>
        <v>0</v>
      </c>
      <c r="V58" s="36"/>
    </row>
    <row r="59" spans="1:22">
      <c r="A59" s="36"/>
      <c r="B59" s="36"/>
      <c r="C59" s="36"/>
      <c r="D59" s="109"/>
      <c r="E59" s="110">
        <v>0</v>
      </c>
      <c r="F59" s="109" t="s">
        <v>67</v>
      </c>
      <c r="G59" s="109"/>
      <c r="H59" s="109"/>
      <c r="I59" s="133">
        <f>SUM(I54:I58)</f>
        <v>0</v>
      </c>
      <c r="J59" s="109" t="s">
        <v>68</v>
      </c>
      <c r="K59" s="110">
        <v>0</v>
      </c>
      <c r="L59" s="109" t="s">
        <v>67</v>
      </c>
      <c r="M59" s="109"/>
      <c r="N59" s="109"/>
      <c r="O59" s="133">
        <f>SUM(O54:O58)</f>
        <v>0</v>
      </c>
      <c r="P59" s="109" t="s">
        <v>68</v>
      </c>
      <c r="Q59" s="110">
        <v>0</v>
      </c>
      <c r="R59" s="109" t="s">
        <v>67</v>
      </c>
      <c r="S59" s="109"/>
      <c r="T59" s="109"/>
      <c r="U59" s="133">
        <f>SUM(U54:U58)</f>
        <v>0</v>
      </c>
      <c r="V59" s="111" t="s">
        <v>68</v>
      </c>
    </row>
    <row r="60" spans="1:22" ht="14.45" customHeight="1">
      <c r="A60" s="36"/>
      <c r="B60" s="36"/>
      <c r="C60" s="36"/>
      <c r="D60" s="36"/>
      <c r="E60" s="104" t="s">
        <v>71</v>
      </c>
      <c r="F60" s="88"/>
      <c r="G60" s="88"/>
      <c r="H60" s="88"/>
      <c r="I60" s="88"/>
      <c r="J60" s="36"/>
      <c r="K60" s="104" t="s">
        <v>72</v>
      </c>
      <c r="L60" s="36"/>
      <c r="M60" s="36"/>
      <c r="N60" s="36"/>
      <c r="O60" s="36"/>
      <c r="P60" s="36"/>
      <c r="Q60" s="189" t="s">
        <v>73</v>
      </c>
      <c r="R60" s="189"/>
      <c r="S60" s="36"/>
      <c r="T60" s="36"/>
      <c r="U60" s="36"/>
      <c r="V60" s="36"/>
    </row>
    <row r="61" spans="1:22" ht="15" customHeight="1">
      <c r="A61" s="36"/>
      <c r="B61" s="36"/>
      <c r="C61" s="36"/>
      <c r="D61" s="36"/>
      <c r="E61" s="107" t="s">
        <v>56</v>
      </c>
      <c r="F61" s="274" t="s">
        <v>60</v>
      </c>
      <c r="G61" s="275"/>
      <c r="H61" s="108" t="s">
        <v>61</v>
      </c>
      <c r="I61" s="108" t="s">
        <v>62</v>
      </c>
      <c r="J61" s="105"/>
      <c r="K61" s="107" t="s">
        <v>56</v>
      </c>
      <c r="L61" s="274" t="s">
        <v>60</v>
      </c>
      <c r="M61" s="275"/>
      <c r="N61" s="108" t="s">
        <v>61</v>
      </c>
      <c r="O61" s="108" t="s">
        <v>62</v>
      </c>
      <c r="P61" s="105"/>
      <c r="Q61" s="107" t="s">
        <v>56</v>
      </c>
      <c r="R61" s="274" t="s">
        <v>60</v>
      </c>
      <c r="S61" s="275"/>
      <c r="T61" s="108" t="s">
        <v>61</v>
      </c>
      <c r="U61" s="108" t="s">
        <v>62</v>
      </c>
      <c r="V61" s="105"/>
    </row>
    <row r="62" spans="1:22">
      <c r="A62" s="36"/>
      <c r="B62" s="36"/>
      <c r="C62" s="36"/>
      <c r="D62" s="36"/>
      <c r="E62" s="108"/>
      <c r="F62" s="183"/>
      <c r="G62" s="184"/>
      <c r="H62" s="141">
        <f>IF(F62="Business Administration",Fees!$B$3,IF(F62="Engineering",Fees!$B$4,IF(F62="Agriculture",Fees!$B$5,IF(F62="Architecture,Planning &amp; Design",Fees!$B$6,IF(F62="Arts and Sciences",Fees!$B$7,IF(F62="Health &amp; Human Sciences", Fees!$B$8, IF(F62="Veterinary Medicine", Fees!$B$9,IF(F62="Kinesiology (KIN)",(Fees!$B$8+Fees!$B$10), IF(F62="Interior Design &amp; Fashion (AT,ID, FASH)",(Fees!$B$8+Fees!$B$11), IF(F62="Personal Financial Planning (PFP)",(Fees!$B$8+Fees!$B$12),IF(F62="Physician Assistant Program (PAS)",(Fees!$B$8+Fees!$B$13),0)))))))))))</f>
        <v>0</v>
      </c>
      <c r="I62" s="132">
        <f>E62*H62</f>
        <v>0</v>
      </c>
      <c r="J62" s="36"/>
      <c r="K62" s="108"/>
      <c r="L62" s="183"/>
      <c r="M62" s="184"/>
      <c r="N62" s="141">
        <f>IF(L62="Business Administration",Fees!$B$3,IF(L62="Engineering",Fees!$B$4,IF(L62="Agriculture",Fees!$B$5,IF(L62="Architecture,Planning &amp; Design",Fees!$B$6,IF(L62="Arts and Sciences",Fees!$B$7,IF(L62="Health &amp; Human Sciences", Fees!$B$8, IF(L62="Veterinary Medicine", Fees!$B$9,IF(L62="Kinesiology (KIN)",(Fees!$B$8+Fees!$B$10), IF(L62="Interior Design &amp; Fashion (AT,ID, FASH)",(Fees!$B$8+Fees!$B$11), IF(L62="Personal Financial Planning (PFP)",(Fees!$B$8+Fees!$B$12),IF(L62="Physician Assistant Program (PAS)",(Fees!$B$8+Fees!$B$13),0)))))))))))</f>
        <v>0</v>
      </c>
      <c r="O62" s="132">
        <f>K62*N62</f>
        <v>0</v>
      </c>
      <c r="P62" s="36"/>
      <c r="Q62" s="108"/>
      <c r="R62" s="183"/>
      <c r="S62" s="184"/>
      <c r="T62" s="141">
        <f>IF(R62="Business Administration",Fees!$B$3,IF(R62="Engineering",Fees!$B$4,IF(R62="Agriculture",Fees!$B$5,IF(R62="Architecture,Planning &amp; Design",Fees!$B$6,IF(R62="Arts and Sciences",Fees!$B$7,IF(R62="Health &amp; Human Sciences", Fees!$B$8, IF(R62="Veterinary Medicine", Fees!$B$9,IF(R62="Kinesiology (KIN)",(Fees!$B$8+Fees!$B$10), IF(R62="Interior Design &amp; Fashion (AT,ID, FASH)",(Fees!$B$8+Fees!$B$11), IF(R62="Personal Financial Planning (PFP)",(Fees!$B$8+Fees!$B$12),IF(R62="Physician Assistant Program (PAS)",(Fees!$B$8+Fees!$B$13),0)))))))))))</f>
        <v>0</v>
      </c>
      <c r="U62" s="132">
        <f>Q62*T62</f>
        <v>0</v>
      </c>
      <c r="V62" s="36"/>
    </row>
    <row r="63" spans="1:22">
      <c r="A63" s="36"/>
      <c r="B63" s="36"/>
      <c r="C63" s="36"/>
      <c r="D63" s="36"/>
      <c r="E63" s="108"/>
      <c r="F63" s="187"/>
      <c r="G63" s="188"/>
      <c r="H63" s="141">
        <f>IF(F63="Business Administration",Fees!$B$3,IF(F63="Engineering",Fees!$B$4,IF(F63="Agriculture",Fees!$B$5,IF(F63="Architecture,Planning &amp; Design",Fees!$B$6,IF(F63="Arts and Sciences",Fees!$B$7,IF(F63="Health &amp; Human Sciences", Fees!$B$8, IF(F63="Veterinary Medicine", Fees!$B$9,IF(F63="Kinesiology (KIN)",(Fees!$B$8+Fees!$B$10), IF(F63="Interior Design &amp; Fashion (AT,ID, FASH)",(Fees!$B$8+Fees!$B$11), IF(F63="Personal Financial Planning (PFP)",(Fees!$B$8+Fees!$B$12),IF(F63="Physician Assistant Program (PAS)",(Fees!$B$8+Fees!$B$13),0)))))))))))</f>
        <v>0</v>
      </c>
      <c r="I63" s="132">
        <f t="shared" ref="I63:I66" si="31">E63*H63</f>
        <v>0</v>
      </c>
      <c r="J63" s="36"/>
      <c r="K63" s="108"/>
      <c r="L63" s="187"/>
      <c r="M63" s="188"/>
      <c r="N63" s="141">
        <f>IF(L63="Business Administration",Fees!$B$3,IF(L63="Engineering",Fees!$B$4,IF(L63="Agriculture",Fees!$B$5,IF(L63="Architecture,Planning &amp; Design",Fees!$B$6,IF(L63="Arts and Sciences",Fees!$B$7,IF(L63="Health &amp; Human Sciences", Fees!$B$8, IF(L63="Veterinary Medicine", Fees!$B$9,IF(L63="Kinesiology (KIN)",(Fees!$B$8+Fees!$B$10), IF(L63="Interior Design &amp; Fashion (AT,ID, FASH)",(Fees!$B$8+Fees!$B$11), IF(L63="Personal Financial Planning (PFP)",(Fees!$B$8+Fees!$B$12),IF(L63="Physician Assistant Program (PAS)",(Fees!$B$8+Fees!$B$13),0)))))))))))</f>
        <v>0</v>
      </c>
      <c r="O63" s="132">
        <f t="shared" ref="O63:O66" si="32">K63*N63</f>
        <v>0</v>
      </c>
      <c r="P63" s="36"/>
      <c r="Q63" s="108"/>
      <c r="R63" s="183"/>
      <c r="S63" s="184"/>
      <c r="T63" s="141">
        <f>IF(R63="Business Administration",Fees!$B$3,IF(R63="Engineering",Fees!$B$4,IF(R63="Agriculture",Fees!$B$5,IF(R63="Architecture,Planning &amp; Design",Fees!$B$6,IF(R63="Arts and Sciences",Fees!$B$7,IF(R63="Health &amp; Human Sciences", Fees!$B$8, IF(R63="Veterinary Medicine", Fees!$B$9,IF(R63="Kinesiology (KIN)",(Fees!$B$8+Fees!$B$10), IF(R63="Interior Design &amp; Fashion (AT,ID, FASH)",(Fees!$B$8+Fees!$B$11), IF(R63="Personal Financial Planning (PFP)",(Fees!$B$8+Fees!$B$12),IF(R63="Physician Assistant Program (PAS)",(Fees!$B$8+Fees!$B$13),0)))))))))))</f>
        <v>0</v>
      </c>
      <c r="U63" s="132">
        <f t="shared" ref="U63:U66" si="33">Q63*T63</f>
        <v>0</v>
      </c>
      <c r="V63" s="36"/>
    </row>
    <row r="64" spans="1:22">
      <c r="A64" s="36"/>
      <c r="B64" s="36"/>
      <c r="C64" s="36"/>
      <c r="D64" s="36"/>
      <c r="E64" s="108"/>
      <c r="F64" s="187"/>
      <c r="G64" s="188"/>
      <c r="H64" s="141">
        <f>IF(F64="Business Administration",Fees!$B$3,IF(F64="Engineering",Fees!$B$4,IF(F64="Agriculture",Fees!$B$5,IF(F64="Architecture,Planning &amp; Design",Fees!$B$6,IF(F64="Arts and Sciences",Fees!$B$7,IF(F64="Health &amp; Human Sciences", Fees!$B$8, IF(F64="Veterinary Medicine", Fees!$B$9,IF(F64="Kinesiology (KIN)",(Fees!$B$8+Fees!$B$10), IF(F64="Interior Design &amp; Fashion (AT,ID, FASH)",(Fees!$B$8+Fees!$B$11), IF(F64="Personal Financial Planning (PFP)",(Fees!$B$8+Fees!$B$12),IF(F64="Physician Assistant Program (PAS)",(Fees!$B$8+Fees!$B$13),0)))))))))))</f>
        <v>0</v>
      </c>
      <c r="I64" s="132">
        <f>E64*H64</f>
        <v>0</v>
      </c>
      <c r="J64" s="36"/>
      <c r="K64" s="108"/>
      <c r="L64" s="187"/>
      <c r="M64" s="188"/>
      <c r="N64" s="141">
        <f>IF(L64="Business Administration",Fees!$B$3,IF(L64="Engineering",Fees!$B$4,IF(L64="Agriculture",Fees!$B$5,IF(L64="Architecture,Planning &amp; Design",Fees!$B$6,IF(L64="Arts and Sciences",Fees!$B$7,IF(L64="Health &amp; Human Sciences", Fees!$B$8, IF(L64="Veterinary Medicine", Fees!$B$9,IF(L64="Kinesiology (KIN)",(Fees!$B$8+Fees!$B$10), IF(L64="Interior Design &amp; Fashion (AT,ID, FASH)",(Fees!$B$8+Fees!$B$11), IF(L64="Personal Financial Planning (PFP)",(Fees!$B$8+Fees!$B$12),IF(L64="Physician Assistant Program (PAS)",(Fees!$B$8+Fees!$B$13),0)))))))))))</f>
        <v>0</v>
      </c>
      <c r="O64" s="132">
        <f>K64*N64</f>
        <v>0</v>
      </c>
      <c r="P64" s="36"/>
      <c r="Q64" s="108"/>
      <c r="R64" s="183"/>
      <c r="S64" s="184"/>
      <c r="T64" s="141">
        <f>IF(R64="Business Administration",Fees!$B$3,IF(R64="Engineering",Fees!$B$4,IF(R64="Agriculture",Fees!$B$5,IF(R64="Architecture,Planning &amp; Design",Fees!$B$6,IF(R64="Arts and Sciences",Fees!$B$7,IF(R64="Health &amp; Human Sciences", Fees!$B$8, IF(R64="Veterinary Medicine", Fees!$B$9,IF(R64="Kinesiology (KIN)",(Fees!$B$8+Fees!$B$10), IF(R64="Interior Design &amp; Fashion (AT,ID, FASH)",(Fees!$B$8+Fees!$B$11), IF(R64="Personal Financial Planning (PFP)",(Fees!$B$8+Fees!$B$12),IF(R64="Physician Assistant Program (PAS)",(Fees!$B$8+Fees!$B$13),0)))))))))))</f>
        <v>0</v>
      </c>
      <c r="U64" s="132">
        <f>Q64*T64</f>
        <v>0</v>
      </c>
      <c r="V64" s="36"/>
    </row>
    <row r="65" spans="1:22">
      <c r="A65" s="36"/>
      <c r="B65" s="36"/>
      <c r="C65" s="36"/>
      <c r="D65" s="36"/>
      <c r="E65" s="108"/>
      <c r="F65" s="187"/>
      <c r="G65" s="188"/>
      <c r="H65" s="141">
        <f>IF(F65="Business Administration",Fees!$B$3,IF(F65="Engineering",Fees!$B$4,IF(F65="Agriculture",Fees!$B$5,IF(F65="Architecture,Planning &amp; Design",Fees!$B$6,IF(F65="Arts and Sciences",Fees!$B$7,IF(F65="Health &amp; Human Sciences", Fees!$B$8, IF(F65="Veterinary Medicine", Fees!$B$9,IF(F65="Kinesiology (KIN)",(Fees!$B$8+Fees!$B$10), IF(F65="Interior Design &amp; Fashion (AT,ID, FASH)",(Fees!$B$8+Fees!$B$11), IF(F65="Personal Financial Planning (PFP)",(Fees!$B$8+Fees!$B$12),IF(F65="Physician Assistant Program (PAS)",(Fees!$B$8+Fees!$B$13),0)))))))))))</f>
        <v>0</v>
      </c>
      <c r="I65" s="132">
        <f t="shared" si="31"/>
        <v>0</v>
      </c>
      <c r="J65" s="36"/>
      <c r="K65" s="108"/>
      <c r="L65" s="187"/>
      <c r="M65" s="188"/>
      <c r="N65" s="141">
        <f>IF(L65="Business Administration",Fees!$B$3,IF(L65="Engineering",Fees!$B$4,IF(L65="Agriculture",Fees!$B$5,IF(L65="Architecture,Planning &amp; Design",Fees!$B$6,IF(L65="Arts and Sciences",Fees!$B$7,IF(L65="Health &amp; Human Sciences", Fees!$B$8, IF(L65="Veterinary Medicine", Fees!$B$9,IF(L65="Kinesiology (KIN)",(Fees!$B$8+Fees!$B$10), IF(L65="Interior Design &amp; Fashion (AT,ID, FASH)",(Fees!$B$8+Fees!$B$11), IF(L65="Personal Financial Planning (PFP)",(Fees!$B$8+Fees!$B$12),IF(L65="Physician Assistant Program (PAS)",(Fees!$B$8+Fees!$B$13),0)))))))))))</f>
        <v>0</v>
      </c>
      <c r="O65" s="132">
        <f t="shared" si="32"/>
        <v>0</v>
      </c>
      <c r="P65" s="36"/>
      <c r="Q65" s="108"/>
      <c r="R65" s="183"/>
      <c r="S65" s="184"/>
      <c r="T65" s="141">
        <f>IF(R65="Business Administration",Fees!$B$3,IF(R65="Engineering",Fees!$B$4,IF(R65="Agriculture",Fees!$B$5,IF(R65="Architecture,Planning &amp; Design",Fees!$B$6,IF(R65="Arts and Sciences",Fees!$B$7,IF(R65="Health &amp; Human Sciences", Fees!$B$8, IF(R65="Veterinary Medicine", Fees!$B$9,IF(R65="Kinesiology (KIN)",(Fees!$B$8+Fees!$B$10), IF(R65="Interior Design &amp; Fashion (AT,ID, FASH)",(Fees!$B$8+Fees!$B$11), IF(R65="Personal Financial Planning (PFP)",(Fees!$B$8+Fees!$B$12),IF(R65="Physician Assistant Program (PAS)",(Fees!$B$8+Fees!$B$13),0)))))))))))</f>
        <v>0</v>
      </c>
      <c r="U65" s="132">
        <f t="shared" si="33"/>
        <v>0</v>
      </c>
      <c r="V65" s="36"/>
    </row>
    <row r="66" spans="1:22">
      <c r="A66" s="36"/>
      <c r="B66" s="36"/>
      <c r="C66" s="36"/>
      <c r="D66" s="36"/>
      <c r="E66" s="108"/>
      <c r="F66" s="187"/>
      <c r="G66" s="188"/>
      <c r="H66" s="141">
        <f>IF(F66="Business Administration",Fees!$B$3,IF(F66="Engineering",Fees!$B$4,IF(F66="Agriculture",Fees!$B$5,IF(F66="Architecture,Planning &amp; Design",Fees!$B$6,IF(F66="Arts and Sciences",Fees!$B$7,IF(F66="Health &amp; Human Sciences", Fees!$B$8, IF(F66="Veterinary Medicine", Fees!$B$9,IF(F66="Kinesiology (KIN)",(Fees!$B$8+Fees!$B$10), IF(F66="Interior Design &amp; Fashion (AT,ID, FASH)",(Fees!$B$8+Fees!$B$11), IF(F66="Personal Financial Planning (PFP)",(Fees!$B$8+Fees!$B$12),IF(F66="Physician Assistant Program (PAS)",(Fees!$B$8+Fees!$B$13),0)))))))))))</f>
        <v>0</v>
      </c>
      <c r="I66" s="132">
        <f t="shared" si="31"/>
        <v>0</v>
      </c>
      <c r="J66" s="36"/>
      <c r="K66" s="108"/>
      <c r="L66" s="187"/>
      <c r="M66" s="188"/>
      <c r="N66" s="141">
        <f>IF(L66="Business Administration",Fees!$B$3,IF(L66="Engineering",Fees!$B$4,IF(L66="Agriculture",Fees!$B$5,IF(L66="Architecture,Planning &amp; Design",Fees!$B$6,IF(L66="Arts and Sciences",Fees!$B$7,IF(L66="Health &amp; Human Sciences", Fees!$B$8, IF(L66="Veterinary Medicine", Fees!$B$9,IF(L66="Kinesiology (KIN)",(Fees!$B$8+Fees!$B$10), IF(L66="Interior Design &amp; Fashion (AT,ID, FASH)",(Fees!$B$8+Fees!$B$11), IF(L66="Personal Financial Planning (PFP)",(Fees!$B$8+Fees!$B$12),IF(L66="Physician Assistant Program (PAS)",(Fees!$B$8+Fees!$B$13),0)))))))))))</f>
        <v>0</v>
      </c>
      <c r="O66" s="132">
        <f t="shared" si="32"/>
        <v>0</v>
      </c>
      <c r="P66" s="36"/>
      <c r="Q66" s="108"/>
      <c r="R66" s="183"/>
      <c r="S66" s="184"/>
      <c r="T66" s="141">
        <f>IF(R66="Business Administration",Fees!$B$3,IF(R66="Engineering",Fees!$B$4,IF(R66="Agriculture",Fees!$B$5,IF(R66="Architecture,Planning &amp; Design",Fees!$B$6,IF(R66="Arts and Sciences",Fees!$B$7,IF(R66="Health &amp; Human Sciences", Fees!$B$8, IF(R66="Veterinary Medicine", Fees!$B$9,IF(R66="Kinesiology (KIN)",(Fees!$B$8+Fees!$B$10), IF(R66="Interior Design &amp; Fashion (AT,ID, FASH)",(Fees!$B$8+Fees!$B$11), IF(R66="Personal Financial Planning (PFP)",(Fees!$B$8+Fees!$B$12),IF(R66="Physician Assistant Program (PAS)",(Fees!$B$8+Fees!$B$13),0)))))))))))</f>
        <v>0</v>
      </c>
      <c r="U66" s="132">
        <f t="shared" si="33"/>
        <v>0</v>
      </c>
      <c r="V66" s="36"/>
    </row>
    <row r="67" spans="1:22">
      <c r="A67" s="36"/>
      <c r="B67" s="36"/>
      <c r="C67" s="36"/>
      <c r="D67" s="109"/>
      <c r="E67" s="110">
        <v>0</v>
      </c>
      <c r="F67" s="109" t="s">
        <v>67</v>
      </c>
      <c r="G67" s="109"/>
      <c r="H67" s="118"/>
      <c r="I67" s="133">
        <f>SUM(I62:I66)</f>
        <v>0</v>
      </c>
      <c r="J67" s="111" t="s">
        <v>68</v>
      </c>
      <c r="K67" s="110">
        <v>0</v>
      </c>
      <c r="L67" s="109" t="s">
        <v>67</v>
      </c>
      <c r="M67" s="109"/>
      <c r="N67" s="118"/>
      <c r="O67" s="133">
        <f>SUM(O62:O66)</f>
        <v>0</v>
      </c>
      <c r="P67" s="36" t="s">
        <v>68</v>
      </c>
      <c r="Q67" s="110">
        <v>0</v>
      </c>
      <c r="R67" s="109" t="s">
        <v>67</v>
      </c>
      <c r="S67" s="109"/>
      <c r="T67" s="109"/>
      <c r="U67" s="133">
        <f>SUM(U62:U66)</f>
        <v>0</v>
      </c>
      <c r="V67" s="111" t="s">
        <v>68</v>
      </c>
    </row>
    <row r="68" spans="1:22" ht="14.45" customHeight="1">
      <c r="A68" s="36"/>
      <c r="B68" s="117"/>
      <c r="C68" s="36"/>
      <c r="D68" s="113"/>
      <c r="E68" s="104" t="s">
        <v>74</v>
      </c>
      <c r="F68" s="88"/>
      <c r="G68" s="88"/>
      <c r="H68" s="88"/>
      <c r="I68" s="88"/>
      <c r="J68" s="113"/>
      <c r="K68" s="104" t="s">
        <v>75</v>
      </c>
      <c r="L68" s="36"/>
      <c r="M68" s="36"/>
      <c r="N68" s="36"/>
      <c r="O68" s="36"/>
      <c r="P68" s="113"/>
      <c r="Q68" s="186" t="s">
        <v>76</v>
      </c>
      <c r="R68" s="186"/>
      <c r="S68" s="36"/>
      <c r="T68" s="36"/>
      <c r="U68" s="36"/>
      <c r="V68" s="113"/>
    </row>
    <row r="69" spans="1:22" ht="15" customHeight="1">
      <c r="A69" s="36"/>
      <c r="B69" s="36"/>
      <c r="C69" s="36"/>
      <c r="D69" s="36"/>
      <c r="E69" s="107" t="s">
        <v>56</v>
      </c>
      <c r="F69" s="274" t="s">
        <v>60</v>
      </c>
      <c r="G69" s="275"/>
      <c r="H69" s="108" t="s">
        <v>61</v>
      </c>
      <c r="I69" s="108" t="s">
        <v>62</v>
      </c>
      <c r="J69" s="105"/>
      <c r="K69" s="107" t="s">
        <v>56</v>
      </c>
      <c r="L69" s="274" t="s">
        <v>60</v>
      </c>
      <c r="M69" s="275"/>
      <c r="N69" s="108" t="s">
        <v>61</v>
      </c>
      <c r="O69" s="108" t="s">
        <v>62</v>
      </c>
      <c r="P69" s="119"/>
      <c r="Q69" s="107" t="s">
        <v>56</v>
      </c>
      <c r="R69" s="274" t="s">
        <v>60</v>
      </c>
      <c r="S69" s="275"/>
      <c r="T69" s="108" t="s">
        <v>61</v>
      </c>
      <c r="U69" s="108" t="s">
        <v>62</v>
      </c>
      <c r="V69" s="105"/>
    </row>
    <row r="70" spans="1:22">
      <c r="A70" s="36"/>
      <c r="B70" s="36"/>
      <c r="C70" s="36"/>
      <c r="D70" s="36"/>
      <c r="E70" s="108"/>
      <c r="F70" s="183"/>
      <c r="G70" s="184"/>
      <c r="H70" s="141">
        <f>IF(F70="Business Administration",Fees!$B$3,IF(F70="Engineering",Fees!$B$4,IF(F70="Agriculture",Fees!$B$5,IF(F70="Architecture,Planning &amp; Design",Fees!$B$6,IF(F70="Arts and Sciences",Fees!$B$7,IF(F70="Health &amp; Human Sciences", Fees!$B$8, IF(F70="Veterinary Medicine", Fees!$B$9,IF(F70="Kinesiology (KIN)",(Fees!$B$8+Fees!$B$10), IF(F70="Interior Design &amp; Fashion (AT,ID, FASH)",(Fees!$B$8+Fees!$B$11), IF(F70="Personal Financial Planning (PFP)",(Fees!$B$8+Fees!$B$12),IF(F70="Physician Assistant Program (PAS)",(Fees!$B$8+Fees!$B$13),0)))))))))))</f>
        <v>0</v>
      </c>
      <c r="I70" s="132">
        <f>E70*H70</f>
        <v>0</v>
      </c>
      <c r="J70" s="36"/>
      <c r="K70" s="108"/>
      <c r="L70" s="183"/>
      <c r="M70" s="184"/>
      <c r="N70" s="141">
        <f>IF(L70="Business Administration",Fees!$B$3,IF(L70="Engineering",Fees!$B$4,IF(L70="Agriculture",Fees!$B$5,IF(L70="Architecture,Planning &amp; Design",Fees!$B$6,IF(L70="Arts and Sciences",Fees!$B$7,IF(L70="Health &amp; Human Sciences", Fees!$B$8, IF(L70="Veterinary Medicine", Fees!$B$9,IF(L70="Kinesiology (KIN)",(Fees!$B$8+Fees!$B$10), IF(L70="Interior Design &amp; Fashion (AT,ID, FASH)",(Fees!$B$8+Fees!$B$11), IF(L70="Personal Financial Planning (PFP)",(Fees!$B$8+Fees!$B$12),IF(L70="Physician Assistant Program (PAS)",(Fees!$B$8+Fees!$B$13),0)))))))))))</f>
        <v>0</v>
      </c>
      <c r="O70" s="132">
        <f>K70*N70</f>
        <v>0</v>
      </c>
      <c r="P70" s="36"/>
      <c r="Q70" s="108"/>
      <c r="R70" s="183"/>
      <c r="S70" s="184"/>
      <c r="T70" s="141">
        <f>IF(R70="Business Administration",Fees!$B$3,IF(R70="Engineering",Fees!$B$4,IF(R70="Agriculture",Fees!$B$5,IF(R70="Architecture,Planning &amp; Design",Fees!$B$6,IF(R70="Arts and Sciences",Fees!$B$7,IF(R70="Health &amp; Human Sciences", Fees!$B$8, IF(R70="Veterinary Medicine", Fees!$B$9,IF(R70="Kinesiology (KIN)",(Fees!$B$8+Fees!$B$10), IF(R70="Interior Design &amp; Fashion (AT,ID, FASH)",(Fees!$B$8+Fees!$B$11), IF(R70="Personal Financial Planning (PFP)",(Fees!$B$8+Fees!$B$12),IF(R70="Physician Assistant Program (PAS)",(Fees!$B$8+Fees!$B$13),0)))))))))))</f>
        <v>0</v>
      </c>
      <c r="U70" s="132">
        <f>Q70*T70</f>
        <v>0</v>
      </c>
      <c r="V70" s="36"/>
    </row>
    <row r="71" spans="1:22">
      <c r="A71" s="36"/>
      <c r="B71" s="36"/>
      <c r="C71" s="36"/>
      <c r="D71" s="36"/>
      <c r="E71" s="108"/>
      <c r="F71" s="183"/>
      <c r="G71" s="184"/>
      <c r="H71" s="141">
        <f>IF(F71="Business Administration",Fees!$B$3,IF(F71="Engineering",Fees!$B$4,IF(F71="Agriculture",Fees!$B$5,IF(F71="Architecture,Planning &amp; Design",Fees!$B$6,IF(F71="Arts and Sciences",Fees!$B$7,IF(F71="Health &amp; Human Sciences", Fees!$B$8, IF(F71="Veterinary Medicine", Fees!$B$9,IF(F71="Kinesiology (KIN)",(Fees!$B$8+Fees!$B$10), IF(F71="Interior Design &amp; Fashion (AT,ID, FASH)",(Fees!$B$8+Fees!$B$11), IF(F71="Personal Financial Planning (PFP)",(Fees!$B$8+Fees!$B$12),IF(F71="Physician Assistant Program (PAS)",(Fees!$B$8+Fees!$B$13),0)))))))))))</f>
        <v>0</v>
      </c>
      <c r="I71" s="132">
        <f t="shared" ref="I71:I74" si="34">E71*H71</f>
        <v>0</v>
      </c>
      <c r="J71" s="36"/>
      <c r="K71" s="108"/>
      <c r="L71" s="183"/>
      <c r="M71" s="184"/>
      <c r="N71" s="141">
        <f>IF(L71="Business Administration",Fees!$B$3,IF(L71="Engineering",Fees!$B$4,IF(L71="Agriculture",Fees!$B$5,IF(L71="Architecture,Planning &amp; Design",Fees!$B$6,IF(L71="Arts and Sciences",Fees!$B$7,IF(L71="Health &amp; Human Sciences", Fees!$B$8, IF(L71="Veterinary Medicine", Fees!$B$9,IF(L71="Kinesiology (KIN)",(Fees!$B$8+Fees!$B$10), IF(L71="Interior Design &amp; Fashion (AT,ID, FASH)",(Fees!$B$8+Fees!$B$11), IF(L71="Personal Financial Planning (PFP)",(Fees!$B$8+Fees!$B$12),IF(L71="Physician Assistant Program (PAS)",(Fees!$B$8+Fees!$B$13),0)))))))))))</f>
        <v>0</v>
      </c>
      <c r="O71" s="132">
        <f t="shared" ref="O71:O74" si="35">K71*N71</f>
        <v>0</v>
      </c>
      <c r="P71" s="36"/>
      <c r="Q71" s="108"/>
      <c r="R71" s="183"/>
      <c r="S71" s="184"/>
      <c r="T71" s="141">
        <f>IF(R71="Business Administration",Fees!$B$3,IF(R71="Engineering",Fees!$B$4,IF(R71="Agriculture",Fees!$B$5,IF(R71="Architecture,Planning &amp; Design",Fees!$B$6,IF(R71="Arts and Sciences",Fees!$B$7,IF(R71="Health &amp; Human Sciences", Fees!$B$8, IF(R71="Veterinary Medicine", Fees!$B$9,IF(R71="Kinesiology (KIN)",(Fees!$B$8+Fees!$B$10), IF(R71="Interior Design &amp; Fashion (AT,ID, FASH)",(Fees!$B$8+Fees!$B$11), IF(R71="Personal Financial Planning (PFP)",(Fees!$B$8+Fees!$B$12),IF(R71="Physician Assistant Program (PAS)",(Fees!$B$8+Fees!$B$13),0)))))))))))</f>
        <v>0</v>
      </c>
      <c r="U71" s="132">
        <f t="shared" ref="U71:U74" si="36">Q71*T71</f>
        <v>0</v>
      </c>
      <c r="V71" s="36"/>
    </row>
    <row r="72" spans="1:22">
      <c r="A72" s="36"/>
      <c r="B72" s="36"/>
      <c r="C72" s="36"/>
      <c r="D72" s="36"/>
      <c r="E72" s="108"/>
      <c r="F72" s="183"/>
      <c r="G72" s="184"/>
      <c r="H72" s="141">
        <f>IF(F72="Business Administration",Fees!$B$3,IF(F72="Engineering",Fees!$B$4,IF(F72="Agriculture",Fees!$B$5,IF(F72="Architecture,Planning &amp; Design",Fees!$B$6,IF(F72="Arts and Sciences",Fees!$B$7,IF(F72="Health &amp; Human Sciences", Fees!$B$8, IF(F72="Veterinary Medicine", Fees!$B$9,IF(F72="Kinesiology (KIN)",(Fees!$B$8+Fees!$B$10), IF(F72="Interior Design &amp; Fashion (AT,ID, FASH)",(Fees!$B$8+Fees!$B$11), IF(F72="Personal Financial Planning (PFP)",(Fees!$B$8+Fees!$B$12),IF(F72="Physician Assistant Program (PAS)",(Fees!$B$8+Fees!$B$13),0)))))))))))</f>
        <v>0</v>
      </c>
      <c r="I72" s="132">
        <f>E72*H72</f>
        <v>0</v>
      </c>
      <c r="J72" s="36"/>
      <c r="K72" s="108"/>
      <c r="L72" s="183"/>
      <c r="M72" s="184"/>
      <c r="N72" s="141">
        <f>IF(L72="Business Administration",Fees!$B$3,IF(L72="Engineering",Fees!$B$4,IF(L72="Agriculture",Fees!$B$5,IF(L72="Architecture,Planning &amp; Design",Fees!$B$6,IF(L72="Arts and Sciences",Fees!$B$7,IF(L72="Health &amp; Human Sciences", Fees!$B$8, IF(L72="Veterinary Medicine", Fees!$B$9,IF(L72="Kinesiology (KIN)",(Fees!$B$8+Fees!$B$10), IF(L72="Interior Design &amp; Fashion (AT,ID, FASH)",(Fees!$B$8+Fees!$B$11), IF(L72="Personal Financial Planning (PFP)",(Fees!$B$8+Fees!$B$12),IF(L72="Physician Assistant Program (PAS)",(Fees!$B$8+Fees!$B$13),0)))))))))))</f>
        <v>0</v>
      </c>
      <c r="O72" s="132">
        <f>K72*N72</f>
        <v>0</v>
      </c>
      <c r="P72" s="36"/>
      <c r="Q72" s="108"/>
      <c r="R72" s="183"/>
      <c r="S72" s="184"/>
      <c r="T72" s="141">
        <f>IF(R72="Business Administration",Fees!$B$3,IF(R72="Engineering",Fees!$B$4,IF(R72="Agriculture",Fees!$B$5,IF(R72="Architecture,Planning &amp; Design",Fees!$B$6,IF(R72="Arts and Sciences",Fees!$B$7,IF(R72="Health &amp; Human Sciences", Fees!$B$8, IF(R72="Veterinary Medicine", Fees!$B$9,IF(R72="Kinesiology (KIN)",(Fees!$B$8+Fees!$B$10), IF(R72="Interior Design &amp; Fashion (AT,ID, FASH)",(Fees!$B$8+Fees!$B$11), IF(R72="Personal Financial Planning (PFP)",(Fees!$B$8+Fees!$B$12),IF(R72="Physician Assistant Program (PAS)",(Fees!$B$8+Fees!$B$13),0)))))))))))</f>
        <v>0</v>
      </c>
      <c r="U72" s="132">
        <f>Q72*T72</f>
        <v>0</v>
      </c>
      <c r="V72" s="36"/>
    </row>
    <row r="73" spans="1:22">
      <c r="A73" s="36"/>
      <c r="B73" s="117"/>
      <c r="C73" s="36"/>
      <c r="D73" s="36"/>
      <c r="E73" s="108"/>
      <c r="F73" s="183"/>
      <c r="G73" s="184"/>
      <c r="H73" s="141">
        <f>IF(F73="Business Administration",Fees!$B$3,IF(F73="Engineering",Fees!$B$4,IF(F73="Agriculture",Fees!$B$5,IF(F73="Architecture,Planning &amp; Design",Fees!$B$6,IF(F73="Arts and Sciences",Fees!$B$7,IF(F73="Health &amp; Human Sciences", Fees!$B$8, IF(F73="Veterinary Medicine", Fees!$B$9,IF(F73="Kinesiology (KIN)",(Fees!$B$8+Fees!$B$10), IF(F73="Interior Design &amp; Fashion (AT,ID, FASH)",(Fees!$B$8+Fees!$B$11), IF(F73="Personal Financial Planning (PFP)",(Fees!$B$8+Fees!$B$12),IF(F73="Physician Assistant Program (PAS)",(Fees!$B$8+Fees!$B$13),0)))))))))))</f>
        <v>0</v>
      </c>
      <c r="I73" s="132">
        <f t="shared" si="34"/>
        <v>0</v>
      </c>
      <c r="J73" s="36"/>
      <c r="K73" s="108"/>
      <c r="L73" s="183"/>
      <c r="M73" s="184"/>
      <c r="N73" s="141">
        <f>IF(L73="Business Administration",Fees!$B$3,IF(L73="Engineering",Fees!$B$4,IF(L73="Agriculture",Fees!$B$5,IF(L73="Architecture,Planning &amp; Design",Fees!$B$6,IF(L73="Arts and Sciences",Fees!$B$7,IF(L73="Health &amp; Human Sciences", Fees!$B$8, IF(L73="Veterinary Medicine", Fees!$B$9,IF(L73="Kinesiology (KIN)",(Fees!$B$8+Fees!$B$10), IF(L73="Interior Design &amp; Fashion (AT,ID, FASH)",(Fees!$B$8+Fees!$B$11), IF(L73="Personal Financial Planning (PFP)",(Fees!$B$8+Fees!$B$12),IF(L73="Physician Assistant Program (PAS)",(Fees!$B$8+Fees!$B$13),0)))))))))))</f>
        <v>0</v>
      </c>
      <c r="O73" s="132">
        <f t="shared" si="35"/>
        <v>0</v>
      </c>
      <c r="P73" s="36"/>
      <c r="Q73" s="108"/>
      <c r="R73" s="183"/>
      <c r="S73" s="184"/>
      <c r="T73" s="141">
        <f>IF(R73="Business Administration",Fees!$B$3,IF(R73="Engineering",Fees!$B$4,IF(R73="Agriculture",Fees!$B$5,IF(R73="Architecture,Planning &amp; Design",Fees!$B$6,IF(R73="Arts and Sciences",Fees!$B$7,IF(R73="Health &amp; Human Sciences", Fees!$B$8, IF(R73="Veterinary Medicine", Fees!$B$9,IF(R73="Kinesiology (KIN)",(Fees!$B$8+Fees!$B$10), IF(R73="Interior Design &amp; Fashion (AT,ID, FASH)",(Fees!$B$8+Fees!$B$11), IF(R73="Personal Financial Planning (PFP)",(Fees!$B$8+Fees!$B$12),IF(R73="Physician Assistant Program (PAS)",(Fees!$B$8+Fees!$B$13),0)))))))))))</f>
        <v>0</v>
      </c>
      <c r="U73" s="132">
        <f t="shared" si="36"/>
        <v>0</v>
      </c>
      <c r="V73" s="36"/>
    </row>
    <row r="74" spans="1:22">
      <c r="A74" s="36"/>
      <c r="B74" s="36"/>
      <c r="C74" s="36"/>
      <c r="D74" s="36"/>
      <c r="E74" s="108"/>
      <c r="F74" s="183"/>
      <c r="G74" s="184"/>
      <c r="H74" s="141">
        <f>IF(F74="Business Administration",Fees!$B$3,IF(F74="Engineering",Fees!$B$4,IF(F74="Agriculture",Fees!$B$5,IF(F74="Architecture,Planning &amp; Design",Fees!$B$6,IF(F74="Arts and Sciences",Fees!$B$7,IF(F74="Health &amp; Human Sciences", Fees!$B$8, IF(F74="Veterinary Medicine", Fees!$B$9,IF(F74="Kinesiology (KIN)",(Fees!$B$8+Fees!$B$10), IF(F74="Interior Design &amp; Fashion (AT,ID, FASH)",(Fees!$B$8+Fees!$B$11), IF(F74="Personal Financial Planning (PFP)",(Fees!$B$8+Fees!$B$12),IF(F74="Physician Assistant Program (PAS)",(Fees!$B$8+Fees!$B$13),0)))))))))))</f>
        <v>0</v>
      </c>
      <c r="I74" s="132">
        <f t="shared" si="34"/>
        <v>0</v>
      </c>
      <c r="J74" s="36"/>
      <c r="K74" s="108"/>
      <c r="L74" s="183"/>
      <c r="M74" s="184"/>
      <c r="N74" s="141">
        <f>IF(L74="Business Administration",Fees!$B$3,IF(L74="Engineering",Fees!$B$4,IF(L74="Agriculture",Fees!$B$5,IF(L74="Architecture,Planning &amp; Design",Fees!$B$6,IF(L74="Arts and Sciences",Fees!$B$7,IF(L74="Health &amp; Human Sciences", Fees!$B$8, IF(L74="Veterinary Medicine", Fees!$B$9,IF(L74="Kinesiology (KIN)",(Fees!$B$8+Fees!$B$10), IF(L74="Interior Design &amp; Fashion (AT,ID, FASH)",(Fees!$B$8+Fees!$B$11), IF(L74="Personal Financial Planning (PFP)",(Fees!$B$8+Fees!$B$12),IF(L74="Physician Assistant Program (PAS)",(Fees!$B$8+Fees!$B$13),0)))))))))))</f>
        <v>0</v>
      </c>
      <c r="O74" s="132">
        <f t="shared" si="35"/>
        <v>0</v>
      </c>
      <c r="P74" s="36"/>
      <c r="Q74" s="108"/>
      <c r="R74" s="183"/>
      <c r="S74" s="184"/>
      <c r="T74" s="141">
        <f>IF(R74="Business Administration",Fees!$B$3,IF(R74="Engineering",Fees!$B$4,IF(R74="Agriculture",Fees!$B$5,IF(R74="Architecture,Planning &amp; Design",Fees!$B$6,IF(R74="Arts and Sciences",Fees!$B$7,IF(R74="Health &amp; Human Sciences", Fees!$B$8, IF(R74="Veterinary Medicine", Fees!$B$9,IF(R74="Kinesiology (KIN)",(Fees!$B$8+Fees!$B$10), IF(R74="Interior Design &amp; Fashion (AT,ID, FASH)",(Fees!$B$8+Fees!$B$11), IF(R74="Personal Financial Planning (PFP)",(Fees!$B$8+Fees!$B$12),IF(R74="Physician Assistant Program (PAS)",(Fees!$B$8+Fees!$B$13),0)))))))))))</f>
        <v>0</v>
      </c>
      <c r="U74" s="132">
        <f t="shared" si="36"/>
        <v>0</v>
      </c>
      <c r="V74" s="36"/>
    </row>
    <row r="75" spans="1:22">
      <c r="A75" s="36"/>
      <c r="B75" s="36"/>
      <c r="C75" s="36"/>
      <c r="D75" s="109"/>
      <c r="E75" s="120">
        <v>0</v>
      </c>
      <c r="F75" s="109" t="s">
        <v>67</v>
      </c>
      <c r="G75" s="109"/>
      <c r="H75" s="118"/>
      <c r="I75" s="133">
        <f>SUM(I70:I74)</f>
        <v>0</v>
      </c>
      <c r="J75" s="111" t="s">
        <v>68</v>
      </c>
      <c r="K75" s="110">
        <v>0</v>
      </c>
      <c r="L75" s="109" t="s">
        <v>67</v>
      </c>
      <c r="M75" s="109"/>
      <c r="N75" s="118"/>
      <c r="O75" s="133">
        <f>SUM(O70:O74)</f>
        <v>0</v>
      </c>
      <c r="P75" s="111" t="s">
        <v>68</v>
      </c>
      <c r="Q75" s="110">
        <v>0</v>
      </c>
      <c r="R75" s="109" t="s">
        <v>67</v>
      </c>
      <c r="S75" s="109"/>
      <c r="T75" s="109"/>
      <c r="U75" s="133">
        <f>SUM(U70:U74)</f>
        <v>0</v>
      </c>
      <c r="V75" s="111" t="s">
        <v>68</v>
      </c>
    </row>
    <row r="76" spans="1:22" ht="14.45" customHeight="1">
      <c r="A76" s="36"/>
      <c r="B76" s="117"/>
      <c r="C76" s="36"/>
      <c r="D76" s="36"/>
      <c r="E76" s="104" t="s">
        <v>77</v>
      </c>
      <c r="F76" s="88"/>
      <c r="G76" s="88"/>
      <c r="H76" s="88"/>
      <c r="I76" s="88"/>
      <c r="J76" s="36"/>
      <c r="K76" s="104" t="s">
        <v>78</v>
      </c>
      <c r="L76" s="36"/>
      <c r="M76" s="36"/>
      <c r="N76" s="36"/>
      <c r="O76" s="36"/>
      <c r="P76" s="36"/>
      <c r="Q76" s="185"/>
      <c r="R76" s="185"/>
      <c r="S76" s="36"/>
      <c r="T76" s="36"/>
      <c r="U76" s="36"/>
      <c r="V76" s="36"/>
    </row>
    <row r="77" spans="1:22" ht="15" customHeight="1">
      <c r="A77" s="36"/>
      <c r="B77" s="36"/>
      <c r="C77" s="36"/>
      <c r="D77" s="36"/>
      <c r="E77" s="107" t="s">
        <v>56</v>
      </c>
      <c r="F77" s="274" t="s">
        <v>60</v>
      </c>
      <c r="G77" s="275"/>
      <c r="H77" s="108" t="s">
        <v>61</v>
      </c>
      <c r="I77" s="108" t="s">
        <v>62</v>
      </c>
      <c r="J77" s="105"/>
      <c r="K77" s="107" t="s">
        <v>56</v>
      </c>
      <c r="L77" s="274" t="s">
        <v>60</v>
      </c>
      <c r="M77" s="275"/>
      <c r="N77" s="108" t="s">
        <v>61</v>
      </c>
      <c r="O77" s="108" t="s">
        <v>62</v>
      </c>
      <c r="P77" s="105"/>
      <c r="Q77" s="36"/>
      <c r="R77" s="276"/>
      <c r="S77" s="276"/>
      <c r="T77" s="36"/>
      <c r="U77" s="36"/>
      <c r="V77" s="105"/>
    </row>
    <row r="78" spans="1:22">
      <c r="A78" s="36"/>
      <c r="B78" s="36"/>
      <c r="C78" s="36"/>
      <c r="D78" s="36"/>
      <c r="E78" s="108"/>
      <c r="F78" s="183"/>
      <c r="G78" s="184"/>
      <c r="H78" s="141">
        <f>IF(F78="Business Administration",Fees!$B$3,IF(F78="Engineering",Fees!$B$4,IF(F78="Agriculture",Fees!$B$5,IF(F78="Architecture,Planning &amp; Design",Fees!$B$6,IF(F78="Arts and Sciences",Fees!$B$7,IF(F78="Health &amp; Human Sciences", Fees!$B$8, IF(F78="Veterinary Medicine", Fees!$B$9,IF(F78="Kinesiology (KIN)",(Fees!$B$8+Fees!$B$10), IF(F78="Interior Design &amp; Fashion (AT,ID, FASH)",(Fees!$B$8+Fees!$B$11), IF(F78="Personal Financial Planning (PFP)",(Fees!$B$8+Fees!$B$12),IF(F78="Physician Assistant Program (PAS)",(Fees!$B$8+Fees!$B$13),0)))))))))))</f>
        <v>0</v>
      </c>
      <c r="I78" s="132">
        <f>E78*H78</f>
        <v>0</v>
      </c>
      <c r="J78" s="36"/>
      <c r="K78" s="108"/>
      <c r="L78" s="183"/>
      <c r="M78" s="184"/>
      <c r="N78" s="141">
        <f>IF(L78="Business Administration",Fees!$B$3,IF(L78="Engineering",Fees!$B$4,IF(L78="Agriculture",Fees!$B$5,IF(L78="Architecture,Planning &amp; Design",Fees!$B$6,IF(L78="Arts and Sciences",Fees!$B$7,IF(L78="Health &amp; Human Sciences", Fees!$B$8, IF(L78="Veterinary Medicine", Fees!$B$9,IF(L78="Kinesiology (KIN)",(Fees!$B$7+Fees!$B$10), IF(L78="Interior Design &amp; Fashion (AT,ID, FASH)",(Fees!$B$8+Fees!$B$11), IF(L78="Personal Financial Planning (PFP)",(Fees!$B$8+Fees!$B$12),IF(L78="Physician Assistant Program (PAS)",(Fees!$B$8+Fees!$B$13),0)))))))))))</f>
        <v>0</v>
      </c>
      <c r="O78" s="132">
        <f>K78*N78</f>
        <v>0</v>
      </c>
      <c r="P78" s="36"/>
      <c r="Q78" s="36"/>
      <c r="R78" s="276"/>
      <c r="S78" s="276"/>
      <c r="T78" s="36"/>
      <c r="U78" s="36"/>
      <c r="V78" s="36"/>
    </row>
    <row r="79" spans="1:22">
      <c r="A79" s="36"/>
      <c r="B79" s="36"/>
      <c r="C79" s="36"/>
      <c r="D79" s="36"/>
      <c r="E79" s="108"/>
      <c r="F79" s="183"/>
      <c r="G79" s="184"/>
      <c r="H79" s="141">
        <f>IF(F79="Business Administration",Fees!$B$3,IF(F79="Engineering",Fees!$B$4,IF(F79="Agriculture",Fees!$B$5,IF(F79="Architecture,Planning &amp; Design",Fees!$B$6,IF(F79="Arts and Sciences",Fees!$B$7,IF(F79="Health &amp; Human Sciences", Fees!$B$8, IF(F79="Veterinary Medicine", Fees!$B$9,IF(F79="Kinesiology (KIN)",(Fees!$B$8+Fees!$B$10), IF(F79="Interior Design &amp; Fashion (AT,ID, FASH)",(Fees!$B$8+Fees!$B$11), IF(F79="Personal Financial Planning (PFP)",(Fees!$B$8+Fees!$B$12),IF(F79="Physician Assistant Program (PAS)",(Fees!$B$8+Fees!$B$13),0)))))))))))</f>
        <v>0</v>
      </c>
      <c r="I79" s="132">
        <f t="shared" ref="I79:I82" si="37">E79*H79</f>
        <v>0</v>
      </c>
      <c r="J79" s="36"/>
      <c r="K79" s="108"/>
      <c r="L79" s="183"/>
      <c r="M79" s="184"/>
      <c r="N79" s="141">
        <f>IF(L79="Business Administration",Fees!$B$3,IF(L79="Engineering",Fees!$B$4,IF(L79="Agriculture",Fees!$B$5,IF(L79="Architecture,Planning &amp; Design",Fees!$B$6,IF(L79="Arts and Sciences",Fees!$B$7,IF(L79="Health &amp; Human Sciences", Fees!$B$8, IF(L79="Veterinary Medicine", Fees!$B$9,IF(L79="Kinesiology (KIN)",(Fees!$B$7+Fees!$B$10), IF(L79="Interior Design &amp; Fashion (AT,ID, FASH)",(Fees!$B$8+Fees!$B$11), IF(L79="Personal Financial Planning (PFP)",(Fees!$B$8+Fees!$B$12),IF(L79="Physician Assistant Program (PAS)",(Fees!$B$8+Fees!$B$13),0)))))))))))</f>
        <v>0</v>
      </c>
      <c r="O79" s="132">
        <f t="shared" ref="O79:O82" si="38">K79*N79</f>
        <v>0</v>
      </c>
      <c r="P79" s="36"/>
      <c r="Q79" s="36"/>
      <c r="R79" s="276"/>
      <c r="S79" s="276"/>
      <c r="T79" s="36"/>
      <c r="U79" s="36"/>
      <c r="V79" s="36"/>
    </row>
    <row r="80" spans="1:22">
      <c r="A80" s="36"/>
      <c r="B80" s="36"/>
      <c r="C80" s="36"/>
      <c r="D80" s="36"/>
      <c r="E80" s="108"/>
      <c r="F80" s="183"/>
      <c r="G80" s="184"/>
      <c r="H80" s="141">
        <f>IF(F80="Business Administration",Fees!$B$3,IF(F80="Engineering",Fees!$B$4,IF(F80="Agriculture",Fees!$B$5,IF(F80="Architecture,Planning &amp; Design",Fees!$B$6,IF(F80="Arts and Sciences",Fees!$B$7,IF(F80="Health &amp; Human Sciences", Fees!$B$8, IF(F80="Veterinary Medicine", Fees!$B$9,IF(F80="Kinesiology (KIN)",(Fees!$B$8+Fees!$B$10), IF(F80="Interior Design &amp; Fashion (AT,ID, FASH)",(Fees!$B$8+Fees!$B$11), IF(F80="Personal Financial Planning (PFP)",(Fees!$B$8+Fees!$B$12),IF(F80="Physician Assistant Program (PAS)",(Fees!$B$8+Fees!$B$13),0)))))))))))</f>
        <v>0</v>
      </c>
      <c r="I80" s="132">
        <f>E80*H80</f>
        <v>0</v>
      </c>
      <c r="J80" s="36"/>
      <c r="K80" s="108"/>
      <c r="L80" s="183"/>
      <c r="M80" s="184"/>
      <c r="N80" s="141">
        <f>IF(L80="Business Administration",Fees!$B$3,IF(L80="Engineering",Fees!$B$4,IF(L80="Agriculture",Fees!$B$5,IF(L80="Architecture,Planning &amp; Design",Fees!$B$6,IF(L80="Arts and Sciences",Fees!$B$7,IF(L80="Health &amp; Human Sciences", Fees!$B$8, IF(L80="Veterinary Medicine", Fees!$B$9,IF(L80="Kinesiology (KIN)",(Fees!$B$7+Fees!$B$10), IF(L80="Interior Design &amp; Fashion (AT,ID, FASH)",(Fees!$B$8+Fees!$B$11), IF(L80="Personal Financial Planning (PFP)",(Fees!$B$8+Fees!$B$12),IF(L80="Physician Assistant Program (PAS)",(Fees!$B$8+Fees!$B$13),0)))))))))))</f>
        <v>0</v>
      </c>
      <c r="O80" s="132">
        <f>K80*N80</f>
        <v>0</v>
      </c>
      <c r="P80" s="36"/>
      <c r="Q80" s="36"/>
      <c r="R80" s="276"/>
      <c r="S80" s="276"/>
      <c r="T80" s="36"/>
      <c r="U80" s="36"/>
      <c r="V80" s="36"/>
    </row>
    <row r="81" spans="1:22">
      <c r="A81" s="36"/>
      <c r="B81" s="36"/>
      <c r="C81" s="36"/>
      <c r="D81" s="36"/>
      <c r="E81" s="108"/>
      <c r="F81" s="183"/>
      <c r="G81" s="184"/>
      <c r="H81" s="141">
        <f>IF(F81="Business Administration",Fees!$B$3,IF(F81="Engineering",Fees!$B$4,IF(F81="Agriculture",Fees!$B$5,IF(F81="Architecture,Planning &amp; Design",Fees!$B$6,IF(F81="Arts and Sciences",Fees!$B$7,IF(F81="Health &amp; Human Sciences", Fees!$B$8, IF(F81="Veterinary Medicine", Fees!$B$9,IF(F81="Kinesiology (KIN)",(Fees!$B$8+Fees!$B$10), IF(F81="Interior Design &amp; Fashion (AT,ID, FASH)",(Fees!$B$8+Fees!$B$11), IF(F81="Personal Financial Planning (PFP)",(Fees!$B$8+Fees!$B$12),IF(F81="Physician Assistant Program (PAS)",(Fees!$B$8+Fees!$B$13),0)))))))))))</f>
        <v>0</v>
      </c>
      <c r="I81" s="132">
        <f t="shared" si="37"/>
        <v>0</v>
      </c>
      <c r="J81" s="36"/>
      <c r="K81" s="108"/>
      <c r="L81" s="183"/>
      <c r="M81" s="184"/>
      <c r="N81" s="141">
        <f>IF(L81="Business Administration",Fees!$B$3,IF(L81="Engineering",Fees!$B$4,IF(L81="Agriculture",Fees!$B$5,IF(L81="Architecture,Planning &amp; Design",Fees!$B$6,IF(L81="Arts and Sciences",Fees!$B$7,IF(L81="Health &amp; Human Sciences", Fees!$B$8, IF(L81="Veterinary Medicine", Fees!$B$9,IF(L81="Kinesiology (KIN)",(Fees!$B$7+Fees!$B$10), IF(L81="Interior Design &amp; Fashion (AT,ID, FASH)",(Fees!$B$8+Fees!$B$11), IF(L81="Personal Financial Planning (PFP)",(Fees!$B$8+Fees!$B$12),IF(L81="Physician Assistant Program (PAS)",(Fees!$B$8+Fees!$B$13),0)))))))))))</f>
        <v>0</v>
      </c>
      <c r="O81" s="132">
        <f t="shared" si="38"/>
        <v>0</v>
      </c>
      <c r="P81" s="36"/>
      <c r="Q81" s="36"/>
      <c r="R81" s="276"/>
      <c r="S81" s="276"/>
      <c r="T81" s="36"/>
      <c r="U81" s="36"/>
      <c r="V81" s="36"/>
    </row>
    <row r="82" spans="1:22">
      <c r="A82" s="36"/>
      <c r="B82" s="36"/>
      <c r="C82" s="36"/>
      <c r="D82" s="36"/>
      <c r="E82" s="108"/>
      <c r="F82" s="183"/>
      <c r="G82" s="184"/>
      <c r="H82" s="141">
        <f>IF(F82="Business Administration",Fees!$B$3,IF(F82="Engineering",Fees!$B$4,IF(F82="Agriculture",Fees!$B$5,IF(F82="Architecture,Planning &amp; Design",Fees!$B$6,IF(F82="Arts and Sciences",Fees!$B$7,IF(F82="Health &amp; Human Sciences", Fees!$B$8, IF(F82="Veterinary Medicine", Fees!$B$9,IF(F82="Kinesiology (KIN)",(Fees!$B$8+Fees!$B$10), IF(F82="Interior Design &amp; Fashion (AT,ID, FASH)",(Fees!$B$8+Fees!$B$11), IF(F82="Personal Financial Planning (PFP)",(Fees!$B$8+Fees!$B$12),IF(F82="Physician Assistant Program (PAS)",(Fees!$B$8+Fees!$B$13),0)))))))))))</f>
        <v>0</v>
      </c>
      <c r="I82" s="132">
        <f t="shared" si="37"/>
        <v>0</v>
      </c>
      <c r="J82" s="36"/>
      <c r="K82" s="108"/>
      <c r="L82" s="183"/>
      <c r="M82" s="184"/>
      <c r="N82" s="141">
        <f>IF(L82="Business Administration",Fees!$B$3,IF(L82="Engineering",Fees!$B$4,IF(L82="Agriculture",Fees!$B$5,IF(L82="Architecture,Planning &amp; Design",Fees!$B$6,IF(L82="Arts and Sciences",Fees!$B$7,IF(L82="Health &amp; Human Sciences", Fees!$B$8, IF(L82="Veterinary Medicine", Fees!$B$9,IF(L82="Kinesiology (KIN)",(Fees!$B$7+Fees!$B$10), IF(L82="Interior Design &amp; Fashion (AT,ID, FASH)",(Fees!$B$8+Fees!$B$11), IF(L82="Personal Financial Planning (PFP)",(Fees!$B$8+Fees!$B$12),IF(L82="Physician Assistant Program (PAS)",(Fees!$B$8+Fees!$B$13),0)))))))))))</f>
        <v>0</v>
      </c>
      <c r="O82" s="132">
        <f t="shared" si="38"/>
        <v>0</v>
      </c>
      <c r="P82" s="36"/>
      <c r="Q82" s="36"/>
      <c r="R82" s="276"/>
      <c r="S82" s="276"/>
      <c r="T82" s="36"/>
      <c r="U82" s="36"/>
      <c r="V82" s="36"/>
    </row>
    <row r="83" spans="1:22">
      <c r="A83" s="36"/>
      <c r="B83" s="36"/>
      <c r="C83" s="36"/>
      <c r="D83" s="109"/>
      <c r="E83" s="110">
        <v>0</v>
      </c>
      <c r="F83" s="109" t="s">
        <v>67</v>
      </c>
      <c r="G83" s="109"/>
      <c r="H83" s="118"/>
      <c r="I83" s="133">
        <f>SUM(I78:I82)</f>
        <v>0</v>
      </c>
      <c r="J83" s="109" t="s">
        <v>68</v>
      </c>
      <c r="K83" s="110">
        <v>0</v>
      </c>
      <c r="L83" s="109" t="s">
        <v>67</v>
      </c>
      <c r="M83" s="109"/>
      <c r="N83" s="118"/>
      <c r="O83" s="133">
        <f>SUM(O78:O82)</f>
        <v>0</v>
      </c>
      <c r="P83" s="111" t="s">
        <v>68</v>
      </c>
      <c r="Q83" s="36"/>
      <c r="R83" s="36"/>
      <c r="S83" s="36"/>
      <c r="T83" s="36"/>
      <c r="U83" s="36"/>
      <c r="V83" s="36"/>
    </row>
    <row r="84" spans="1:22">
      <c r="A84" s="36"/>
      <c r="B84" s="36"/>
      <c r="C84" s="36"/>
      <c r="D84" s="36"/>
      <c r="E84" s="36"/>
      <c r="F84" s="36"/>
      <c r="G84" s="36"/>
      <c r="H84" s="36"/>
      <c r="I84" s="36"/>
      <c r="J84" s="36"/>
      <c r="K84" s="36"/>
      <c r="L84" s="36"/>
      <c r="M84" s="36"/>
      <c r="N84" s="36"/>
      <c r="O84" s="36"/>
      <c r="P84" s="113"/>
      <c r="Q84" s="36"/>
      <c r="R84" s="36"/>
      <c r="S84" s="36"/>
      <c r="T84" s="36"/>
      <c r="U84" s="36"/>
      <c r="V84" s="36"/>
    </row>
  </sheetData>
  <sheetProtection algorithmName="SHA-512" hashValue="mjWTywPnJ+/UL3Ay7T0YFwsO7PAaXQMuC1Kmb+QDR30H6e7miolHCFfKPW5Lcxh6ltbiwL4qfsCkV/H9jnqTdQ==" saltValue="lIr/UQS6RxP+gzvQwPcr5g==" spinCount="100000" sheet="1" objects="1" scenarios="1"/>
  <protectedRanges>
    <protectedRange sqref="C6:S9 C12:S12 C15:S15" name="Range1"/>
    <protectedRange sqref="E22:E24 E28 H22:H24 H28 K22:K24 K28 N22:N24 N28 Q22:Q24 Q28 T22:T25 T28" name="Range2"/>
    <protectedRange sqref="E38:G42 K38:M42 Q38:S42 E46:G50 K46:M50 Q46:S50 E54:G58 K54:M58 Q54:S58 E62:G66 K62:M66 Q62:S66 E70:G74 K70:M74 Q70:S74 E78:G82 K78:M82" name="Range3"/>
    <protectedRange sqref="C32" name="Range4"/>
    <protectedRange sqref="B22:B23" name="Range5"/>
    <protectedRange sqref="E25 H25 K25 N25 Q25 T25" name="Range6"/>
  </protectedRanges>
  <mergeCells count="216">
    <mergeCell ref="A34:A36"/>
    <mergeCell ref="A8:B8"/>
    <mergeCell ref="U8:X8"/>
    <mergeCell ref="O2:Q2"/>
    <mergeCell ref="R2:S2"/>
    <mergeCell ref="A3:B3"/>
    <mergeCell ref="A4:B4"/>
    <mergeCell ref="U4:X4"/>
    <mergeCell ref="A5:B5"/>
    <mergeCell ref="U5:X5"/>
    <mergeCell ref="A2:B2"/>
    <mergeCell ref="C2:E2"/>
    <mergeCell ref="F2:H2"/>
    <mergeCell ref="I2:K2"/>
    <mergeCell ref="L2:N2"/>
    <mergeCell ref="A6:B6"/>
    <mergeCell ref="U6:X6"/>
    <mergeCell ref="A7:B7"/>
    <mergeCell ref="U7:X7"/>
    <mergeCell ref="A13:B13"/>
    <mergeCell ref="U13:X13"/>
    <mergeCell ref="A14:B14"/>
    <mergeCell ref="U14:X14"/>
    <mergeCell ref="A15:B15"/>
    <mergeCell ref="U15:X15"/>
    <mergeCell ref="R9:S9"/>
    <mergeCell ref="U9:X9"/>
    <mergeCell ref="U10:X10"/>
    <mergeCell ref="A11:B11"/>
    <mergeCell ref="U11:X11"/>
    <mergeCell ref="A12:B12"/>
    <mergeCell ref="U12:X12"/>
    <mergeCell ref="A9:B10"/>
    <mergeCell ref="C9:D9"/>
    <mergeCell ref="F9:G9"/>
    <mergeCell ref="I9:J9"/>
    <mergeCell ref="L9:M9"/>
    <mergeCell ref="O9:P9"/>
    <mergeCell ref="A16:B16"/>
    <mergeCell ref="U16:X16"/>
    <mergeCell ref="A17:B17"/>
    <mergeCell ref="U17:X17"/>
    <mergeCell ref="A20:B20"/>
    <mergeCell ref="V20:Y29"/>
    <mergeCell ref="A21:B21"/>
    <mergeCell ref="C21:E21"/>
    <mergeCell ref="F21:H21"/>
    <mergeCell ref="I21:K21"/>
    <mergeCell ref="C23:D23"/>
    <mergeCell ref="F23:G23"/>
    <mergeCell ref="I23:J23"/>
    <mergeCell ref="L23:M23"/>
    <mergeCell ref="O23:P23"/>
    <mergeCell ref="R23:S23"/>
    <mergeCell ref="L21:N21"/>
    <mergeCell ref="O21:Q21"/>
    <mergeCell ref="R21:T21"/>
    <mergeCell ref="C22:D22"/>
    <mergeCell ref="F22:G22"/>
    <mergeCell ref="I22:J22"/>
    <mergeCell ref="L22:M22"/>
    <mergeCell ref="O22:P22"/>
    <mergeCell ref="R22:S22"/>
    <mergeCell ref="C25:D25"/>
    <mergeCell ref="F25:G25"/>
    <mergeCell ref="I25:J25"/>
    <mergeCell ref="L25:M25"/>
    <mergeCell ref="O25:P25"/>
    <mergeCell ref="R25:S25"/>
    <mergeCell ref="C24:D24"/>
    <mergeCell ref="F24:G24"/>
    <mergeCell ref="I24:J24"/>
    <mergeCell ref="L24:M24"/>
    <mergeCell ref="O24:P24"/>
    <mergeCell ref="R24:S24"/>
    <mergeCell ref="R26:S26"/>
    <mergeCell ref="C27:D27"/>
    <mergeCell ref="F27:G27"/>
    <mergeCell ref="I27:J27"/>
    <mergeCell ref="L27:M27"/>
    <mergeCell ref="O27:P27"/>
    <mergeCell ref="R27:S27"/>
    <mergeCell ref="A26:B26"/>
    <mergeCell ref="C26:D26"/>
    <mergeCell ref="F26:G26"/>
    <mergeCell ref="I26:J26"/>
    <mergeCell ref="L26:M26"/>
    <mergeCell ref="O26:P26"/>
    <mergeCell ref="C29:D29"/>
    <mergeCell ref="F29:G29"/>
    <mergeCell ref="I29:J29"/>
    <mergeCell ref="L29:M29"/>
    <mergeCell ref="O29:P29"/>
    <mergeCell ref="R29:S29"/>
    <mergeCell ref="C28:D28"/>
    <mergeCell ref="F28:G28"/>
    <mergeCell ref="I28:J28"/>
    <mergeCell ref="L28:M28"/>
    <mergeCell ref="O28:P28"/>
    <mergeCell ref="R28:S28"/>
    <mergeCell ref="F39:G39"/>
    <mergeCell ref="L39:M39"/>
    <mergeCell ref="R39:S39"/>
    <mergeCell ref="F40:G40"/>
    <mergeCell ref="L40:M40"/>
    <mergeCell ref="R40:S40"/>
    <mergeCell ref="C34:C36"/>
    <mergeCell ref="Q36:R36"/>
    <mergeCell ref="F37:G37"/>
    <mergeCell ref="L37:M37"/>
    <mergeCell ref="R37:S37"/>
    <mergeCell ref="F38:G38"/>
    <mergeCell ref="L38:M38"/>
    <mergeCell ref="R38:S38"/>
    <mergeCell ref="Q44:R44"/>
    <mergeCell ref="F45:G45"/>
    <mergeCell ref="L45:M45"/>
    <mergeCell ref="R45:S45"/>
    <mergeCell ref="F46:G46"/>
    <mergeCell ref="L46:M46"/>
    <mergeCell ref="R46:S46"/>
    <mergeCell ref="F41:G41"/>
    <mergeCell ref="L41:M41"/>
    <mergeCell ref="R41:S41"/>
    <mergeCell ref="F42:G42"/>
    <mergeCell ref="L42:M42"/>
    <mergeCell ref="R42:S42"/>
    <mergeCell ref="F49:G49"/>
    <mergeCell ref="L49:M49"/>
    <mergeCell ref="R49:S49"/>
    <mergeCell ref="F50:G50"/>
    <mergeCell ref="L50:M50"/>
    <mergeCell ref="R50:S50"/>
    <mergeCell ref="F47:G47"/>
    <mergeCell ref="L47:M47"/>
    <mergeCell ref="R47:S47"/>
    <mergeCell ref="F48:G48"/>
    <mergeCell ref="L48:M48"/>
    <mergeCell ref="R48:S48"/>
    <mergeCell ref="F55:G55"/>
    <mergeCell ref="L55:M55"/>
    <mergeCell ref="R55:S55"/>
    <mergeCell ref="F56:G56"/>
    <mergeCell ref="L56:M56"/>
    <mergeCell ref="R56:S56"/>
    <mergeCell ref="Q52:R52"/>
    <mergeCell ref="F53:G53"/>
    <mergeCell ref="L53:M53"/>
    <mergeCell ref="R53:S53"/>
    <mergeCell ref="F54:G54"/>
    <mergeCell ref="L54:M54"/>
    <mergeCell ref="R54:S54"/>
    <mergeCell ref="Q60:R60"/>
    <mergeCell ref="F61:G61"/>
    <mergeCell ref="L61:M61"/>
    <mergeCell ref="R61:S61"/>
    <mergeCell ref="F62:G62"/>
    <mergeCell ref="L62:M62"/>
    <mergeCell ref="R62:S62"/>
    <mergeCell ref="F57:G57"/>
    <mergeCell ref="L57:M57"/>
    <mergeCell ref="R57:S57"/>
    <mergeCell ref="F58:G58"/>
    <mergeCell ref="L58:M58"/>
    <mergeCell ref="R58:S58"/>
    <mergeCell ref="F65:G65"/>
    <mergeCell ref="L65:M65"/>
    <mergeCell ref="R65:S65"/>
    <mergeCell ref="F66:G66"/>
    <mergeCell ref="L66:M66"/>
    <mergeCell ref="R66:S66"/>
    <mergeCell ref="F63:G63"/>
    <mergeCell ref="L63:M63"/>
    <mergeCell ref="R63:S63"/>
    <mergeCell ref="F64:G64"/>
    <mergeCell ref="L64:M64"/>
    <mergeCell ref="R64:S64"/>
    <mergeCell ref="L74:M74"/>
    <mergeCell ref="R74:S74"/>
    <mergeCell ref="F71:G71"/>
    <mergeCell ref="L71:M71"/>
    <mergeCell ref="R71:S71"/>
    <mergeCell ref="F72:G72"/>
    <mergeCell ref="L72:M72"/>
    <mergeCell ref="R72:S72"/>
    <mergeCell ref="Q68:R68"/>
    <mergeCell ref="F69:G69"/>
    <mergeCell ref="L69:M69"/>
    <mergeCell ref="R69:S69"/>
    <mergeCell ref="F70:G70"/>
    <mergeCell ref="L70:M70"/>
    <mergeCell ref="R70:S70"/>
    <mergeCell ref="A1:B1"/>
    <mergeCell ref="F81:G81"/>
    <mergeCell ref="L81:M81"/>
    <mergeCell ref="R81:S81"/>
    <mergeCell ref="F82:G82"/>
    <mergeCell ref="L82:M82"/>
    <mergeCell ref="R82:S82"/>
    <mergeCell ref="F79:G79"/>
    <mergeCell ref="L79:M79"/>
    <mergeCell ref="R79:S79"/>
    <mergeCell ref="F80:G80"/>
    <mergeCell ref="L80:M80"/>
    <mergeCell ref="R80:S80"/>
    <mergeCell ref="Q76:R76"/>
    <mergeCell ref="F77:G77"/>
    <mergeCell ref="L77:M77"/>
    <mergeCell ref="R77:S77"/>
    <mergeCell ref="F78:G78"/>
    <mergeCell ref="L78:M78"/>
    <mergeCell ref="R78:S78"/>
    <mergeCell ref="F73:G73"/>
    <mergeCell ref="L73:M73"/>
    <mergeCell ref="R73:S73"/>
    <mergeCell ref="F74:G7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230F3B7-8AAE-49F7-8858-FA73A0DFABF1}">
          <x14:formula1>
            <xm:f>Fees!$A$22:$A$23</xm:f>
          </x14:formula1>
          <xm:sqref>C32</xm:sqref>
        </x14:dataValidation>
        <x14:dataValidation type="list" allowBlank="1" showInputMessage="1" showErrorMessage="1" xr:uid="{1BD6876A-DB13-4FFC-802C-0BAC0A02AEA3}">
          <x14:formula1>
            <xm:f>Fees!$A$19:$A$20</xm:f>
          </x14:formula1>
          <xm:sqref>C9:D9 F9:G9 I9:J9 L9:M9 O9:P9 R9:S9</xm:sqref>
        </x14:dataValidation>
        <x14:dataValidation type="list" allowBlank="1" showInputMessage="1" showErrorMessage="1" xr:uid="{E4FF8D6C-E738-430F-AAE4-A50FB04949E2}">
          <x14:formula1>
            <xm:f>Fees!$A$3:$A$9</xm:f>
          </x14:formula1>
          <xm:sqref>F63:F66 L63:L66</xm:sqref>
        </x14:dataValidation>
        <x14:dataValidation type="list" allowBlank="1" showInputMessage="1" showErrorMessage="1" xr:uid="{6CB451E4-F711-49F5-9AEE-2D3F7D0AB732}">
          <x14:formula1>
            <xm:f>Fees!$A$3:$A$13</xm:f>
          </x14:formula1>
          <xm:sqref>F38:G42 F46:G50 L38:M42 R38:S42 R46:S50 L46:M50 L54:M58 R54:S58 F62:G62 L62:M62 R62:S66 R70:S74 L70:M74 F70:G74 F78:G82 L78:M82 F54:G58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79998168889431442"/>
  </sheetPr>
  <dimension ref="A1:C50"/>
  <sheetViews>
    <sheetView showGridLines="0" workbookViewId="0">
      <selection activeCell="B5" sqref="B5"/>
    </sheetView>
  </sheetViews>
  <sheetFormatPr defaultColWidth="9.140625" defaultRowHeight="15.6"/>
  <cols>
    <col min="1" max="1" width="67" style="1" customWidth="1"/>
    <col min="2" max="2" width="13.140625" style="2" customWidth="1"/>
    <col min="3" max="3" width="57.5703125" style="1" customWidth="1"/>
    <col min="4" max="6" width="9.140625" style="1"/>
    <col min="7" max="7" width="12" style="1" customWidth="1"/>
    <col min="8" max="16384" width="9.140625" style="1"/>
  </cols>
  <sheetData>
    <row r="1" spans="1:3" ht="69" customHeight="1">
      <c r="A1" s="208" t="s">
        <v>80</v>
      </c>
      <c r="B1" s="209"/>
    </row>
    <row r="2" spans="1:3" ht="15.95">
      <c r="A2" s="29" t="s">
        <v>81</v>
      </c>
      <c r="B2" s="26" t="s">
        <v>82</v>
      </c>
    </row>
    <row r="3" spans="1:3" ht="19.5" customHeight="1">
      <c r="A3" s="213" t="s">
        <v>83</v>
      </c>
      <c r="B3" s="214"/>
    </row>
    <row r="4" spans="1:3" ht="15.95">
      <c r="A4" s="27" t="s">
        <v>84</v>
      </c>
      <c r="B4" s="180"/>
    </row>
    <row r="5" spans="1:3" ht="15.95">
      <c r="A5" s="28" t="s">
        <v>85</v>
      </c>
      <c r="B5" s="180"/>
      <c r="C5" s="4"/>
    </row>
    <row r="6" spans="1:3" ht="15.95">
      <c r="A6" s="28" t="s">
        <v>86</v>
      </c>
      <c r="B6" s="180"/>
    </row>
    <row r="7" spans="1:3" ht="15.95">
      <c r="A7" s="28" t="s">
        <v>87</v>
      </c>
      <c r="B7" s="180"/>
    </row>
    <row r="8" spans="1:3" ht="15.95">
      <c r="A8" s="28" t="s">
        <v>88</v>
      </c>
      <c r="B8" s="180"/>
    </row>
    <row r="9" spans="1:3" ht="15.95">
      <c r="A9" s="28" t="s">
        <v>89</v>
      </c>
      <c r="B9" s="180"/>
    </row>
    <row r="10" spans="1:3" ht="15" customHeight="1">
      <c r="A10" s="27" t="s">
        <v>90</v>
      </c>
      <c r="B10" s="180"/>
    </row>
    <row r="11" spans="1:3" s="3" customFormat="1" ht="13.5" customHeight="1">
      <c r="A11" s="28" t="s">
        <v>91</v>
      </c>
      <c r="B11" s="180"/>
    </row>
    <row r="12" spans="1:3" ht="14.25" customHeight="1">
      <c r="A12" s="28" t="s">
        <v>92</v>
      </c>
      <c r="B12" s="180"/>
    </row>
    <row r="13" spans="1:3" ht="15.75" customHeight="1">
      <c r="A13" s="28" t="s">
        <v>93</v>
      </c>
      <c r="B13" s="180"/>
      <c r="C13" s="211"/>
    </row>
    <row r="14" spans="1:3" ht="15.75" customHeight="1">
      <c r="A14" s="28" t="s">
        <v>94</v>
      </c>
      <c r="B14" s="180"/>
      <c r="C14" s="211"/>
    </row>
    <row r="15" spans="1:3" ht="15.75" customHeight="1">
      <c r="A15" s="28" t="s">
        <v>95</v>
      </c>
      <c r="B15" s="180"/>
      <c r="C15" s="211"/>
    </row>
    <row r="16" spans="1:3" ht="15.75" customHeight="1">
      <c r="A16" s="27" t="s">
        <v>96</v>
      </c>
      <c r="B16" s="180"/>
      <c r="C16" s="212"/>
    </row>
    <row r="17" spans="1:3" ht="15.75" customHeight="1">
      <c r="A17" s="28" t="s">
        <v>97</v>
      </c>
      <c r="B17" s="180"/>
      <c r="C17" s="212"/>
    </row>
    <row r="18" spans="1:3" ht="15.75" customHeight="1">
      <c r="A18" s="28" t="s">
        <v>98</v>
      </c>
      <c r="B18" s="180"/>
      <c r="C18" s="212"/>
    </row>
    <row r="19" spans="1:3" ht="15.75" customHeight="1">
      <c r="A19" s="28" t="s">
        <v>99</v>
      </c>
      <c r="B19" s="180"/>
    </row>
    <row r="20" spans="1:3" ht="15.75" customHeight="1">
      <c r="A20" s="28" t="s">
        <v>100</v>
      </c>
      <c r="B20" s="180"/>
    </row>
    <row r="21" spans="1:3" ht="15.75" customHeight="1">
      <c r="A21" s="27" t="s">
        <v>101</v>
      </c>
      <c r="B21" s="180"/>
    </row>
    <row r="22" spans="1:3" ht="15.75" customHeight="1">
      <c r="A22" s="28" t="s">
        <v>102</v>
      </c>
      <c r="B22" s="180"/>
    </row>
    <row r="23" spans="1:3" ht="15.75" customHeight="1">
      <c r="A23" s="28" t="s">
        <v>103</v>
      </c>
      <c r="B23" s="180"/>
    </row>
    <row r="24" spans="1:3" ht="16.5" customHeight="1">
      <c r="A24" s="27" t="s">
        <v>104</v>
      </c>
      <c r="B24" s="180"/>
    </row>
    <row r="25" spans="1:3" ht="15.75" customHeight="1">
      <c r="A25" s="28" t="s">
        <v>105</v>
      </c>
      <c r="B25" s="180"/>
    </row>
    <row r="26" spans="1:3" ht="15.75" customHeight="1">
      <c r="A26" s="28" t="s">
        <v>106</v>
      </c>
      <c r="B26" s="180"/>
    </row>
    <row r="27" spans="1:3" ht="15.75" customHeight="1">
      <c r="A27" s="27" t="s">
        <v>107</v>
      </c>
      <c r="B27" s="180"/>
      <c r="C27" s="14"/>
    </row>
    <row r="28" spans="1:3" ht="15.75" customHeight="1">
      <c r="A28" s="28" t="s">
        <v>108</v>
      </c>
      <c r="B28" s="180"/>
    </row>
    <row r="29" spans="1:3" ht="15.75" customHeight="1">
      <c r="A29" s="28" t="s">
        <v>109</v>
      </c>
      <c r="B29" s="180"/>
    </row>
    <row r="30" spans="1:3" ht="15.75" customHeight="1">
      <c r="A30" s="28" t="s">
        <v>110</v>
      </c>
      <c r="B30" s="180"/>
    </row>
    <row r="31" spans="1:3" ht="15.75" customHeight="1">
      <c r="A31" s="28" t="s">
        <v>111</v>
      </c>
      <c r="B31" s="180"/>
    </row>
    <row r="32" spans="1:3" ht="15.75" customHeight="1">
      <c r="A32" s="28" t="s">
        <v>112</v>
      </c>
      <c r="B32" s="180"/>
    </row>
    <row r="33" spans="1:2" ht="15.75" customHeight="1">
      <c r="A33" s="28" t="s">
        <v>113</v>
      </c>
      <c r="B33" s="180"/>
    </row>
    <row r="34" spans="1:2" ht="15.75" customHeight="1">
      <c r="A34" s="27" t="s">
        <v>114</v>
      </c>
      <c r="B34" s="180"/>
    </row>
    <row r="35" spans="1:2" ht="15.75" customHeight="1">
      <c r="A35" s="28" t="s">
        <v>115</v>
      </c>
      <c r="B35" s="180"/>
    </row>
    <row r="36" spans="1:2" ht="15.75" customHeight="1">
      <c r="A36" s="28" t="s">
        <v>116</v>
      </c>
      <c r="B36" s="180"/>
    </row>
    <row r="37" spans="1:2" ht="15.75" customHeight="1">
      <c r="A37" s="28" t="s">
        <v>117</v>
      </c>
      <c r="B37" s="180"/>
    </row>
    <row r="38" spans="1:2" ht="15.75" customHeight="1">
      <c r="A38" s="28"/>
      <c r="B38" s="180"/>
    </row>
    <row r="39" spans="1:2" ht="15.75" customHeight="1">
      <c r="A39" s="28"/>
      <c r="B39" s="180"/>
    </row>
    <row r="40" spans="1:2" ht="15.75" customHeight="1">
      <c r="A40" s="35" t="s">
        <v>21</v>
      </c>
      <c r="B40" s="181">
        <f>SUM(B5:B39)</f>
        <v>0</v>
      </c>
    </row>
    <row r="41" spans="1:2" ht="15.75" customHeight="1">
      <c r="A41" s="30"/>
      <c r="B41" s="31"/>
    </row>
    <row r="42" spans="1:2" ht="15.75" customHeight="1">
      <c r="A42" s="30"/>
      <c r="B42" s="31"/>
    </row>
    <row r="43" spans="1:2" ht="15.75" customHeight="1">
      <c r="A43" s="30"/>
      <c r="B43" s="31"/>
    </row>
    <row r="44" spans="1:2" ht="15.75" customHeight="1">
      <c r="A44" s="30"/>
      <c r="B44" s="31"/>
    </row>
    <row r="45" spans="1:2" ht="17.25" customHeight="1">
      <c r="A45" s="30"/>
      <c r="B45" s="31"/>
    </row>
    <row r="46" spans="1:2" ht="15.75" customHeight="1">
      <c r="A46" s="30"/>
      <c r="B46" s="31"/>
    </row>
    <row r="47" spans="1:2" ht="15.75" customHeight="1">
      <c r="A47" s="30"/>
      <c r="B47" s="31"/>
    </row>
    <row r="48" spans="1:2" s="3" customFormat="1" ht="30" customHeight="1">
      <c r="A48" s="32"/>
      <c r="B48" s="31"/>
    </row>
    <row r="49" spans="1:2">
      <c r="A49" s="210"/>
      <c r="B49" s="210"/>
    </row>
    <row r="50" spans="1:2" s="3" customFormat="1" ht="30" hidden="1" customHeight="1">
      <c r="A50" s="33" t="s">
        <v>118</v>
      </c>
      <c r="B50" s="34">
        <f>B11-B48</f>
        <v>0</v>
      </c>
    </row>
  </sheetData>
  <customSheetViews>
    <customSheetView guid="{13445976-5095-495F-B077-64D8D30B9536}" showGridLines="0" hiddenRows="1">
      <selection activeCell="C47" sqref="C47"/>
      <pageMargins left="0" right="0" top="0" bottom="0" header="0" footer="0"/>
      <printOptions horizontalCentered="1" verticalCentered="1"/>
      <pageSetup orientation="portrait" r:id="rId1"/>
    </customSheetView>
    <customSheetView guid="{0C0220E7-9143-4843-A65B-3E7E526898B1}" showGridLines="0" hiddenRows="1">
      <selection activeCell="A49" sqref="A49"/>
      <pageMargins left="0" right="0" top="0" bottom="0" header="0" footer="0"/>
      <printOptions horizontalCentered="1" verticalCentered="1"/>
      <pageSetup orientation="portrait" r:id="rId2"/>
    </customSheetView>
    <customSheetView guid="{C092AED6-F11B-4232-A1E0-328235921869}" showGridLines="0" hiddenRows="1">
      <selection activeCell="A49" sqref="A49"/>
      <pageMargins left="0" right="0" top="0" bottom="0" header="0" footer="0"/>
      <printOptions horizontalCentered="1" verticalCentered="1"/>
      <pageSetup orientation="portrait" r:id="rId3"/>
    </customSheetView>
  </customSheetViews>
  <mergeCells count="5">
    <mergeCell ref="A1:B1"/>
    <mergeCell ref="A49:B49"/>
    <mergeCell ref="C13:C15"/>
    <mergeCell ref="C16:C18"/>
    <mergeCell ref="A3:B3"/>
  </mergeCells>
  <printOptions horizontalCentered="1" verticalCentered="1"/>
  <pageMargins left="0" right="0" top="0.5" bottom="0.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C0B5-4F9B-47FF-BDFA-BF21C738EC02}">
  <sheetPr>
    <tabColor theme="8" tint="0.79998168889431442"/>
  </sheetPr>
  <dimension ref="A1:B126"/>
  <sheetViews>
    <sheetView workbookViewId="0">
      <selection activeCell="B38" sqref="B38"/>
    </sheetView>
  </sheetViews>
  <sheetFormatPr defaultRowHeight="14.45"/>
  <cols>
    <col min="1" max="1" width="69.5703125" bestFit="1" customWidth="1"/>
    <col min="2" max="2" width="11.42578125" style="131" customWidth="1"/>
  </cols>
  <sheetData>
    <row r="1" spans="1:2" ht="60.75" customHeight="1">
      <c r="A1" s="215" t="s">
        <v>119</v>
      </c>
      <c r="B1" s="216"/>
    </row>
    <row r="2" spans="1:2" ht="15.95">
      <c r="A2" s="123" t="s">
        <v>81</v>
      </c>
      <c r="B2" s="124" t="s">
        <v>82</v>
      </c>
    </row>
    <row r="3" spans="1:2" ht="15.95">
      <c r="A3" s="217" t="s">
        <v>83</v>
      </c>
      <c r="B3" s="218"/>
    </row>
    <row r="4" spans="1:2" ht="15.95">
      <c r="A4" s="125" t="s">
        <v>120</v>
      </c>
      <c r="B4" s="126"/>
    </row>
    <row r="5" spans="1:2" ht="15.75">
      <c r="A5" s="127" t="s">
        <v>85</v>
      </c>
      <c r="B5" s="126"/>
    </row>
    <row r="6" spans="1:2" ht="15.75">
      <c r="A6" s="127" t="s">
        <v>121</v>
      </c>
      <c r="B6" s="126"/>
    </row>
    <row r="7" spans="1:2" ht="15.95">
      <c r="A7" s="127" t="s">
        <v>89</v>
      </c>
      <c r="B7" s="126"/>
    </row>
    <row r="8" spans="1:2" ht="15.95">
      <c r="A8" s="125" t="s">
        <v>90</v>
      </c>
      <c r="B8" s="126"/>
    </row>
    <row r="9" spans="1:2" ht="15.95">
      <c r="A9" s="127" t="s">
        <v>91</v>
      </c>
      <c r="B9" s="126"/>
    </row>
    <row r="10" spans="1:2" ht="15.95">
      <c r="A10" s="127" t="s">
        <v>92</v>
      </c>
      <c r="B10" s="126"/>
    </row>
    <row r="11" spans="1:2" ht="15.95">
      <c r="A11" s="127" t="s">
        <v>93</v>
      </c>
      <c r="B11" s="126"/>
    </row>
    <row r="12" spans="1:2" ht="15.95">
      <c r="A12" s="127" t="s">
        <v>94</v>
      </c>
      <c r="B12" s="126"/>
    </row>
    <row r="13" spans="1:2" ht="15.95">
      <c r="A13" s="127" t="s">
        <v>95</v>
      </c>
      <c r="B13" s="126"/>
    </row>
    <row r="14" spans="1:2" ht="15.95">
      <c r="A14" s="125" t="s">
        <v>96</v>
      </c>
      <c r="B14" s="126"/>
    </row>
    <row r="15" spans="1:2" ht="15.95">
      <c r="A15" s="127" t="s">
        <v>97</v>
      </c>
      <c r="B15" s="126"/>
    </row>
    <row r="16" spans="1:2" ht="15.95">
      <c r="A16" s="127" t="s">
        <v>98</v>
      </c>
      <c r="B16" s="126"/>
    </row>
    <row r="17" spans="1:2" ht="15.95">
      <c r="A17" s="127" t="s">
        <v>99</v>
      </c>
      <c r="B17" s="126"/>
    </row>
    <row r="18" spans="1:2" ht="15.95">
      <c r="A18" s="127" t="s">
        <v>122</v>
      </c>
      <c r="B18" s="126"/>
    </row>
    <row r="19" spans="1:2" ht="15.95">
      <c r="A19" s="125" t="s">
        <v>101</v>
      </c>
      <c r="B19" s="126"/>
    </row>
    <row r="20" spans="1:2" ht="15.95">
      <c r="A20" s="127" t="s">
        <v>102</v>
      </c>
      <c r="B20" s="126"/>
    </row>
    <row r="21" spans="1:2" ht="15.95">
      <c r="A21" s="127" t="s">
        <v>103</v>
      </c>
      <c r="B21" s="126"/>
    </row>
    <row r="22" spans="1:2" ht="15.95">
      <c r="A22" s="125" t="s">
        <v>104</v>
      </c>
      <c r="B22" s="126"/>
    </row>
    <row r="23" spans="1:2" ht="15.95">
      <c r="A23" s="127" t="s">
        <v>105</v>
      </c>
      <c r="B23" s="126"/>
    </row>
    <row r="24" spans="1:2" ht="15.95">
      <c r="A24" s="127" t="s">
        <v>106</v>
      </c>
      <c r="B24" s="126"/>
    </row>
    <row r="25" spans="1:2" ht="15.95">
      <c r="A25" s="125" t="s">
        <v>107</v>
      </c>
      <c r="B25" s="126"/>
    </row>
    <row r="26" spans="1:2" ht="15.95">
      <c r="A26" s="127" t="s">
        <v>108</v>
      </c>
      <c r="B26" s="126"/>
    </row>
    <row r="27" spans="1:2" ht="15.95">
      <c r="A27" s="127" t="s">
        <v>109</v>
      </c>
      <c r="B27" s="126"/>
    </row>
    <row r="28" spans="1:2" ht="15.95">
      <c r="A28" s="127" t="s">
        <v>110</v>
      </c>
      <c r="B28" s="126"/>
    </row>
    <row r="29" spans="1:2" ht="15.95">
      <c r="A29" s="127" t="s">
        <v>111</v>
      </c>
      <c r="B29" s="126"/>
    </row>
    <row r="30" spans="1:2" ht="15.95">
      <c r="A30" s="127" t="s">
        <v>112</v>
      </c>
      <c r="B30" s="126"/>
    </row>
    <row r="31" spans="1:2" ht="15.95">
      <c r="A31" s="127" t="s">
        <v>113</v>
      </c>
      <c r="B31" s="126"/>
    </row>
    <row r="32" spans="1:2" ht="15.95">
      <c r="A32" s="125" t="s">
        <v>114</v>
      </c>
      <c r="B32" s="126"/>
    </row>
    <row r="33" spans="1:2" ht="15.95">
      <c r="A33" s="127" t="s">
        <v>115</v>
      </c>
      <c r="B33" s="126"/>
    </row>
    <row r="34" spans="1:2" ht="15.95">
      <c r="A34" s="127" t="s">
        <v>116</v>
      </c>
      <c r="B34" s="126"/>
    </row>
    <row r="35" spans="1:2" ht="15.95">
      <c r="A35" s="127" t="s">
        <v>117</v>
      </c>
      <c r="B35" s="126"/>
    </row>
    <row r="36" spans="1:2" ht="15.95">
      <c r="A36" s="127"/>
      <c r="B36" s="126"/>
    </row>
    <row r="37" spans="1:2" ht="15.95">
      <c r="A37" s="127"/>
      <c r="B37" s="126"/>
    </row>
    <row r="38" spans="1:2" ht="15.95">
      <c r="A38" s="128" t="s">
        <v>21</v>
      </c>
      <c r="B38" s="129">
        <f>SUM(B4:B37)</f>
        <v>0</v>
      </c>
    </row>
    <row r="39" spans="1:2" ht="15.6">
      <c r="A39" s="130"/>
      <c r="B39" s="130"/>
    </row>
    <row r="40" spans="1:2">
      <c r="B40"/>
    </row>
    <row r="41" spans="1:2">
      <c r="B41"/>
    </row>
    <row r="42" spans="1:2">
      <c r="B42"/>
    </row>
    <row r="43" spans="1:2">
      <c r="B43"/>
    </row>
    <row r="44" spans="1:2">
      <c r="B44"/>
    </row>
    <row r="45" spans="1:2">
      <c r="B45"/>
    </row>
    <row r="46" spans="1:2">
      <c r="B46"/>
    </row>
    <row r="47" spans="1:2">
      <c r="B47"/>
    </row>
    <row r="48" spans="1:2">
      <c r="B48"/>
    </row>
    <row r="49" spans="2:2">
      <c r="B49"/>
    </row>
    <row r="50" spans="2:2">
      <c r="B50"/>
    </row>
    <row r="51" spans="2:2">
      <c r="B51"/>
    </row>
    <row r="52" spans="2:2">
      <c r="B52"/>
    </row>
    <row r="53" spans="2:2">
      <c r="B53"/>
    </row>
    <row r="54" spans="2:2">
      <c r="B54"/>
    </row>
    <row r="55" spans="2:2">
      <c r="B55"/>
    </row>
    <row r="56" spans="2:2">
      <c r="B56"/>
    </row>
    <row r="57" spans="2:2">
      <c r="B57"/>
    </row>
    <row r="58" spans="2:2">
      <c r="B58"/>
    </row>
    <row r="59" spans="2:2">
      <c r="B59"/>
    </row>
    <row r="60" spans="2:2">
      <c r="B60"/>
    </row>
    <row r="61" spans="2:2">
      <c r="B61"/>
    </row>
    <row r="62" spans="2:2">
      <c r="B62"/>
    </row>
    <row r="63" spans="2:2">
      <c r="B63"/>
    </row>
    <row r="64" spans="2:2">
      <c r="B64"/>
    </row>
    <row r="65" spans="2:2">
      <c r="B65"/>
    </row>
    <row r="66" spans="2:2">
      <c r="B66"/>
    </row>
    <row r="67" spans="2:2">
      <c r="B67"/>
    </row>
    <row r="68" spans="2:2">
      <c r="B68"/>
    </row>
    <row r="69" spans="2:2">
      <c r="B69"/>
    </row>
    <row r="70" spans="2:2">
      <c r="B70"/>
    </row>
    <row r="71" spans="2:2">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sheetData>
  <mergeCells count="2">
    <mergeCell ref="A1:B1"/>
    <mergeCell ref="A3:B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F0"/>
  </sheetPr>
  <dimension ref="A1:K15"/>
  <sheetViews>
    <sheetView workbookViewId="0"/>
  </sheetViews>
  <sheetFormatPr defaultRowHeight="14.45"/>
  <cols>
    <col min="1" max="1" width="39.140625" bestFit="1" customWidth="1"/>
  </cols>
  <sheetData>
    <row r="1" spans="1:11">
      <c r="A1" s="7" t="s">
        <v>123</v>
      </c>
      <c r="B1" s="5"/>
      <c r="C1" s="5"/>
      <c r="D1" s="5"/>
      <c r="E1" s="5"/>
      <c r="F1" s="5"/>
      <c r="G1" s="5"/>
      <c r="H1" s="5"/>
      <c r="I1" s="5"/>
      <c r="J1" s="5"/>
    </row>
    <row r="2" spans="1:11">
      <c r="A2" s="8" t="s">
        <v>124</v>
      </c>
      <c r="B2" s="9" t="s">
        <v>125</v>
      </c>
      <c r="C2" s="5"/>
      <c r="D2" s="5"/>
      <c r="E2" s="5"/>
      <c r="F2" s="5"/>
      <c r="G2" s="5"/>
      <c r="H2" s="5"/>
      <c r="I2" s="5"/>
      <c r="J2" s="5"/>
    </row>
    <row r="3" spans="1:11">
      <c r="A3" s="8" t="s">
        <v>126</v>
      </c>
      <c r="B3" s="9" t="s">
        <v>127</v>
      </c>
      <c r="C3" s="5"/>
      <c r="D3" s="5"/>
      <c r="E3" s="5"/>
      <c r="F3" s="5"/>
      <c r="G3" s="5"/>
      <c r="H3" s="5"/>
      <c r="I3" s="5"/>
      <c r="J3" s="5"/>
    </row>
    <row r="4" spans="1:11">
      <c r="A4" s="8" t="s">
        <v>128</v>
      </c>
      <c r="B4" s="9" t="s">
        <v>129</v>
      </c>
      <c r="C4" s="5"/>
      <c r="D4" s="5"/>
      <c r="E4" s="5"/>
      <c r="F4" s="5"/>
      <c r="G4" s="5"/>
      <c r="H4" s="5"/>
      <c r="I4" s="5"/>
      <c r="J4" s="5"/>
    </row>
    <row r="5" spans="1:11">
      <c r="A5" s="8" t="s">
        <v>130</v>
      </c>
      <c r="B5" s="9" t="s">
        <v>131</v>
      </c>
      <c r="C5" s="5"/>
      <c r="D5" s="5"/>
      <c r="E5" s="5"/>
      <c r="F5" s="5"/>
      <c r="G5" s="5"/>
      <c r="H5" s="5"/>
      <c r="I5" s="5"/>
      <c r="J5" s="5"/>
    </row>
    <row r="6" spans="1:11">
      <c r="A6" s="8" t="s">
        <v>132</v>
      </c>
      <c r="B6" s="9" t="s">
        <v>133</v>
      </c>
      <c r="C6" s="5"/>
      <c r="D6" s="5"/>
      <c r="E6" s="5"/>
      <c r="F6" s="5"/>
      <c r="G6" s="5"/>
      <c r="H6" s="5"/>
      <c r="I6" s="5"/>
      <c r="J6" s="5"/>
    </row>
    <row r="7" spans="1:11">
      <c r="A7" s="8" t="s">
        <v>134</v>
      </c>
      <c r="B7" s="9" t="s">
        <v>135</v>
      </c>
      <c r="C7" s="5"/>
      <c r="D7" s="5"/>
      <c r="E7" s="5"/>
      <c r="F7" s="5"/>
      <c r="G7" s="5"/>
      <c r="H7" s="5"/>
      <c r="I7" s="5"/>
      <c r="J7" s="5"/>
    </row>
    <row r="8" spans="1:11">
      <c r="A8" s="8" t="s">
        <v>136</v>
      </c>
      <c r="B8" s="9" t="s">
        <v>137</v>
      </c>
      <c r="C8" s="5"/>
      <c r="D8" s="5"/>
      <c r="E8" s="5"/>
      <c r="F8" s="5"/>
      <c r="G8" s="5"/>
      <c r="H8" s="5"/>
      <c r="I8" s="5"/>
      <c r="J8" s="5"/>
    </row>
    <row r="9" spans="1:11">
      <c r="A9" s="8" t="s">
        <v>138</v>
      </c>
      <c r="B9" s="9" t="s">
        <v>139</v>
      </c>
      <c r="C9" s="5"/>
      <c r="D9" s="5"/>
      <c r="E9" s="5"/>
      <c r="F9" s="5"/>
      <c r="G9" s="5"/>
      <c r="H9" s="5"/>
      <c r="I9" s="5"/>
      <c r="J9" s="5"/>
    </row>
    <row r="10" spans="1:11">
      <c r="A10" s="8" t="s">
        <v>140</v>
      </c>
      <c r="B10" s="9" t="s">
        <v>141</v>
      </c>
      <c r="C10" s="5"/>
      <c r="D10" s="5"/>
      <c r="E10" s="5"/>
      <c r="F10" s="5"/>
      <c r="G10" s="5"/>
      <c r="H10" s="5"/>
      <c r="I10" s="5"/>
      <c r="J10" s="5"/>
    </row>
    <row r="11" spans="1:11">
      <c r="A11" s="10" t="s">
        <v>142</v>
      </c>
      <c r="B11" s="6"/>
      <c r="C11" s="6"/>
      <c r="D11" s="6"/>
      <c r="E11" s="6"/>
      <c r="F11" s="6"/>
      <c r="G11" s="6"/>
      <c r="H11" s="6"/>
      <c r="I11" s="6"/>
      <c r="J11" s="6"/>
      <c r="K11" s="6"/>
    </row>
    <row r="12" spans="1:11">
      <c r="A12" s="11" t="s">
        <v>143</v>
      </c>
      <c r="B12" s="12" t="s">
        <v>144</v>
      </c>
      <c r="C12" s="6"/>
      <c r="D12" s="6"/>
      <c r="E12" s="6"/>
      <c r="F12" s="6"/>
      <c r="G12" s="6"/>
      <c r="H12" s="6"/>
      <c r="I12" s="6"/>
      <c r="J12" s="6"/>
      <c r="K12" s="6"/>
    </row>
    <row r="13" spans="1:11">
      <c r="A13" s="11" t="s">
        <v>145</v>
      </c>
      <c r="B13" s="12" t="s">
        <v>146</v>
      </c>
      <c r="C13" s="6"/>
      <c r="D13" s="6"/>
      <c r="E13" s="6"/>
      <c r="F13" s="6"/>
      <c r="G13" s="6"/>
      <c r="H13" s="6"/>
      <c r="I13" s="6"/>
      <c r="J13" s="6"/>
      <c r="K13" s="6"/>
    </row>
    <row r="14" spans="1:11">
      <c r="A14" s="11" t="s">
        <v>147</v>
      </c>
      <c r="B14" s="12" t="s">
        <v>148</v>
      </c>
      <c r="C14" s="6"/>
      <c r="D14" s="6"/>
      <c r="E14" s="6"/>
      <c r="F14" s="6"/>
      <c r="G14" s="6"/>
      <c r="H14" s="6"/>
      <c r="I14" s="6"/>
      <c r="J14" s="6"/>
      <c r="K14" s="6"/>
    </row>
    <row r="15" spans="1:11">
      <c r="A15" s="11" t="s">
        <v>149</v>
      </c>
      <c r="B15" s="12" t="s">
        <v>150</v>
      </c>
      <c r="C15" s="6"/>
      <c r="D15" s="6"/>
      <c r="E15" s="6"/>
      <c r="F15" s="6"/>
      <c r="G15" s="6"/>
      <c r="H15" s="6"/>
      <c r="I15" s="6"/>
      <c r="J15" s="6"/>
      <c r="K15" s="6"/>
    </row>
  </sheetData>
  <hyperlinks>
    <hyperlink ref="B3" r:id="rId1" xr:uid="{83A7CC52-B505-4D8F-8E9F-8B5211715832}"/>
    <hyperlink ref="B6" r:id="rId2" xr:uid="{189772F8-2FC7-40E3-A9F2-FD8E820B26F4}"/>
    <hyperlink ref="B7" r:id="rId3" xr:uid="{7B5CB20D-D68B-4132-8EE1-0FBAE60C6E8C}"/>
    <hyperlink ref="B12" r:id="rId4" xr:uid="{0B436347-B089-43B0-82F9-B6893D8E678C}"/>
    <hyperlink ref="B13" r:id="rId5" xr:uid="{D6920A4C-C8CE-487C-BCB2-1E19C78E0C21}"/>
    <hyperlink ref="B14" r:id="rId6" xr:uid="{85A5F48C-7135-4B49-9F31-F8821C30C379}"/>
    <hyperlink ref="B15" r:id="rId7" location="get-help-now " xr:uid="{BCC18732-5651-4F47-815C-2280D1559730}"/>
    <hyperlink ref="B2" r:id="rId8" xr:uid="{14AFCF75-4D01-469D-A6B7-CD35017EAA8E}"/>
    <hyperlink ref="B8" r:id="rId9" xr:uid="{D4B76ED8-A5B5-4F98-9DE5-14AE779B2506}"/>
    <hyperlink ref="B5" r:id="rId10" xr:uid="{B4F121D2-0F33-412C-8E31-93703E270516}"/>
    <hyperlink ref="B9" r:id="rId11" xr:uid="{116A6F42-8B0C-46B5-AF66-17AF2B9EC7C3}"/>
  </hyperlinks>
  <pageMargins left="0.7" right="0.7" top="0.75" bottom="0.75" header="0.3" footer="0.3"/>
  <pageSetup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B9EA-7C81-4C2E-839B-CC029008E19C}">
  <sheetPr>
    <tabColor rgb="FF00B050"/>
  </sheetPr>
  <dimension ref="A1:F35"/>
  <sheetViews>
    <sheetView workbookViewId="0">
      <selection activeCell="B2" sqref="B2"/>
    </sheetView>
  </sheetViews>
  <sheetFormatPr defaultRowHeight="14.45"/>
  <cols>
    <col min="1" max="1" width="33.42578125" bestFit="1" customWidth="1"/>
    <col min="2" max="2" width="14.140625" bestFit="1" customWidth="1"/>
  </cols>
  <sheetData>
    <row r="1" spans="1:6" ht="15" thickBot="1">
      <c r="A1" s="15"/>
      <c r="B1" s="16" t="s">
        <v>151</v>
      </c>
    </row>
    <row r="2" spans="1:6">
      <c r="A2" s="17" t="s">
        <v>152</v>
      </c>
      <c r="B2" s="18" t="s">
        <v>153</v>
      </c>
    </row>
    <row r="3" spans="1:6" ht="14.45" customHeight="1">
      <c r="A3" s="19" t="s">
        <v>154</v>
      </c>
      <c r="B3" s="20">
        <v>74.099999999999994</v>
      </c>
      <c r="D3" s="13"/>
      <c r="E3" s="13"/>
      <c r="F3" s="13"/>
    </row>
    <row r="4" spans="1:6" ht="14.45" customHeight="1">
      <c r="A4" s="19" t="s">
        <v>155</v>
      </c>
      <c r="B4" s="20">
        <v>105.6</v>
      </c>
      <c r="D4" s="13"/>
      <c r="E4" s="13"/>
      <c r="F4" s="13"/>
    </row>
    <row r="5" spans="1:6">
      <c r="A5" s="19" t="s">
        <v>156</v>
      </c>
      <c r="B5" s="20">
        <v>22.9</v>
      </c>
      <c r="D5" s="13"/>
      <c r="E5" s="13"/>
      <c r="F5" s="13"/>
    </row>
    <row r="6" spans="1:6" ht="14.45" customHeight="1">
      <c r="A6" s="19" t="s">
        <v>157</v>
      </c>
      <c r="B6" s="20">
        <v>55</v>
      </c>
      <c r="D6" s="13"/>
      <c r="E6" s="13"/>
      <c r="F6" s="13"/>
    </row>
    <row r="7" spans="1:6">
      <c r="A7" s="19" t="s">
        <v>158</v>
      </c>
      <c r="B7" s="20">
        <v>25</v>
      </c>
      <c r="D7" s="13"/>
      <c r="E7" s="13"/>
      <c r="F7" s="13"/>
    </row>
    <row r="8" spans="1:6" ht="14.45" customHeight="1">
      <c r="A8" s="19" t="s">
        <v>159</v>
      </c>
      <c r="B8" s="20">
        <v>28.6</v>
      </c>
      <c r="D8" s="13"/>
      <c r="E8" s="13"/>
      <c r="F8" s="13"/>
    </row>
    <row r="9" spans="1:6">
      <c r="A9" s="21" t="s">
        <v>160</v>
      </c>
      <c r="B9" s="22">
        <v>16</v>
      </c>
      <c r="D9" s="13"/>
      <c r="E9" s="13"/>
      <c r="F9" s="13"/>
    </row>
    <row r="10" spans="1:6">
      <c r="A10" s="23" t="s">
        <v>161</v>
      </c>
      <c r="B10" s="20">
        <v>15</v>
      </c>
      <c r="D10" s="13"/>
      <c r="E10" s="13"/>
      <c r="F10" s="13"/>
    </row>
    <row r="11" spans="1:6" ht="14.45" customHeight="1">
      <c r="A11" s="23" t="s">
        <v>162</v>
      </c>
      <c r="B11" s="20">
        <v>30</v>
      </c>
      <c r="D11" s="13"/>
      <c r="E11" s="13"/>
      <c r="F11" s="13"/>
    </row>
    <row r="12" spans="1:6">
      <c r="A12" s="23" t="s">
        <v>163</v>
      </c>
      <c r="B12" s="20">
        <v>50</v>
      </c>
    </row>
    <row r="13" spans="1:6">
      <c r="A13" s="24" t="s">
        <v>164</v>
      </c>
      <c r="B13" s="22">
        <v>75</v>
      </c>
    </row>
    <row r="15" spans="1:6">
      <c r="A15" t="s">
        <v>165</v>
      </c>
      <c r="B15" s="148">
        <v>489.24</v>
      </c>
    </row>
    <row r="16" spans="1:6">
      <c r="A16" s="147" t="s">
        <v>166</v>
      </c>
      <c r="B16" s="148">
        <v>54.36</v>
      </c>
    </row>
    <row r="17" spans="1:2">
      <c r="A17" s="15" t="s">
        <v>167</v>
      </c>
      <c r="B17" s="16" t="s">
        <v>52</v>
      </c>
    </row>
    <row r="18" spans="1:2">
      <c r="A18" s="15"/>
      <c r="B18" s="15" t="s">
        <v>168</v>
      </c>
    </row>
    <row r="19" spans="1:2">
      <c r="A19" s="15" t="s">
        <v>169</v>
      </c>
      <c r="B19" s="25" t="s">
        <v>57</v>
      </c>
    </row>
    <row r="20" spans="1:2">
      <c r="A20" s="15" t="s">
        <v>170</v>
      </c>
      <c r="B20" s="25" t="s">
        <v>58</v>
      </c>
    </row>
    <row r="21" spans="1:2">
      <c r="A21" s="15"/>
      <c r="B21" s="25" t="s">
        <v>59</v>
      </c>
    </row>
    <row r="22" spans="1:2">
      <c r="A22" s="15" t="s">
        <v>49</v>
      </c>
      <c r="B22" s="25" t="s">
        <v>63</v>
      </c>
    </row>
    <row r="23" spans="1:2">
      <c r="A23" s="15" t="s">
        <v>171</v>
      </c>
      <c r="B23" s="25" t="s">
        <v>64</v>
      </c>
    </row>
    <row r="24" spans="1:2">
      <c r="A24" s="15"/>
      <c r="B24" s="25" t="s">
        <v>65</v>
      </c>
    </row>
    <row r="25" spans="1:2">
      <c r="A25" s="15"/>
      <c r="B25" s="25" t="s">
        <v>66</v>
      </c>
    </row>
    <row r="26" spans="1:2">
      <c r="A26" s="15"/>
      <c r="B26" s="25" t="s">
        <v>69</v>
      </c>
    </row>
    <row r="27" spans="1:2">
      <c r="A27" s="15"/>
      <c r="B27" s="25" t="s">
        <v>70</v>
      </c>
    </row>
    <row r="28" spans="1:2">
      <c r="A28" s="15"/>
      <c r="B28" s="25" t="s">
        <v>71</v>
      </c>
    </row>
    <row r="29" spans="1:2">
      <c r="A29" s="15"/>
      <c r="B29" s="25" t="s">
        <v>72</v>
      </c>
    </row>
    <row r="30" spans="1:2">
      <c r="A30" s="15"/>
      <c r="B30" s="25" t="s">
        <v>73</v>
      </c>
    </row>
    <row r="31" spans="1:2">
      <c r="A31" s="15"/>
      <c r="B31" s="25" t="s">
        <v>74</v>
      </c>
    </row>
    <row r="32" spans="1:2">
      <c r="A32" s="15"/>
      <c r="B32" s="25" t="s">
        <v>75</v>
      </c>
    </row>
    <row r="33" spans="1:2">
      <c r="A33" s="15"/>
      <c r="B33" s="25" t="s">
        <v>76</v>
      </c>
    </row>
    <row r="34" spans="1:2">
      <c r="A34" s="15"/>
      <c r="B34" s="25" t="s">
        <v>77</v>
      </c>
    </row>
    <row r="35" spans="1:2">
      <c r="A35" s="15"/>
      <c r="B35" s="25"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8F594D-399C-4F24-9DC7-626EDE7C568F}"/>
</file>

<file path=customXml/itemProps2.xml><?xml version="1.0" encoding="utf-8"?>
<ds:datastoreItem xmlns:ds="http://schemas.openxmlformats.org/officeDocument/2006/customXml" ds:itemID="{EC128183-2FD5-48F3-B539-274324D85606}"/>
</file>

<file path=customXml/itemProps3.xml><?xml version="1.0" encoding="utf-8"?>
<ds:datastoreItem xmlns:ds="http://schemas.openxmlformats.org/officeDocument/2006/customXml" ds:itemID="{6FE93D48-BFA7-4EA1-8F6C-37CF8A829B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2025-08-08T16:08:46Z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527900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