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W:\PFC\A - Counselor Resources\Education Financial Plan\"/>
    </mc:Choice>
  </mc:AlternateContent>
  <xr:revisionPtr revIDLastSave="0" documentId="13_ncr:1_{5039E3A7-95D4-4CF2-9850-DFE13941803B}" xr6:coauthVersionLast="47" xr6:coauthVersionMax="47" xr10:uidLastSave="{00000000-0000-0000-0000-000000000000}"/>
  <bookViews>
    <workbookView xWindow="30750" yWindow="1950" windowWidth="21600" windowHeight="15150" xr2:uid="{00000000-000D-0000-FFFF-FFFF00000000}"/>
  </bookViews>
  <sheets>
    <sheet name="Map Costs &amp; Resources" sheetId="2" r:id="rId1"/>
    <sheet name="Monthly Spending Plan" sheetId="1" r:id="rId2"/>
    <sheet name="Campus Resources" sheetId="8" r:id="rId3"/>
  </sheets>
  <definedNames>
    <definedName name="Z_0C0220E7_9143_4843_A65B_3E7E526898B1_.wvu.Rows" localSheetId="1" hidden="1">'Monthly Spending Plan'!$4:$12,'Monthly Spending Plan'!$52:$52</definedName>
    <definedName name="Z_13445976_5095_495F_B077_64D8D30B9536_.wvu.Rows" localSheetId="0" hidden="1">'Map Costs &amp; Resources'!#REF!</definedName>
    <definedName name="Z_13445976_5095_495F_B077_64D8D30B9536_.wvu.Rows" localSheetId="1" hidden="1">'Monthly Spending Plan'!$4:$12,'Monthly Spending Plan'!$52:$52</definedName>
    <definedName name="Z_C092AED6_F11B_4232_A1E0_328235921869_.wvu.Rows" localSheetId="1" hidden="1">'Monthly Spending Plan'!$4:$12,'Monthly Spending Plan'!$52:$52</definedName>
  </definedNames>
  <calcPr calcId="191029"/>
  <customWorkbookViews>
    <customWorkbookView name="Anabelle Sanko - Personal View" guid="{13445976-5095-495F-B077-64D8D30B9536}" mergeInterval="0" personalView="1" maximized="1" xWindow="1672" yWindow="-13" windowWidth="1696" windowHeight="1026" activeSheetId="2"/>
    <customWorkbookView name="Jodi Kaus - Personal View" guid="{0C0220E7-9143-4843-A65B-3E7E526898B1}" mergeInterval="0" personalView="1" maximized="1" xWindow="1912" yWindow="-8" windowWidth="1936" windowHeight="1056" activeSheetId="2"/>
    <customWorkbookView name="Jaden Blansett - Personal View" guid="{C092AED6-F11B-4232-A1E0-328235921869}" mergeInterval="0" personalView="1" maximized="1" xWindow="1672" yWindow="-10" windowWidth="1696" windowHeight="102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5" i="2" l="1"/>
  <c r="R5" i="2"/>
  <c r="Q5" i="2"/>
  <c r="P5" i="2"/>
  <c r="O5" i="2"/>
  <c r="N5" i="2"/>
  <c r="M5" i="2"/>
  <c r="L5" i="2"/>
  <c r="K5" i="2"/>
  <c r="J5" i="2"/>
  <c r="I5" i="2"/>
  <c r="H5" i="2"/>
  <c r="G5" i="2"/>
  <c r="F5" i="2"/>
  <c r="E5" i="2"/>
  <c r="C5" i="2"/>
  <c r="D5" i="2"/>
  <c r="L51" i="2"/>
  <c r="L52" i="2" s="1"/>
  <c r="Q12" i="2"/>
  <c r="N12" i="2"/>
  <c r="K12" i="2"/>
  <c r="H12" i="2"/>
  <c r="B30" i="2"/>
  <c r="L12" i="2" s="1"/>
  <c r="C4" i="2"/>
  <c r="D4" i="2" l="1"/>
  <c r="E12" i="2"/>
  <c r="O12" i="2"/>
  <c r="D12" i="2"/>
  <c r="F12" i="2"/>
  <c r="G12" i="2"/>
  <c r="S12" i="2"/>
  <c r="J12" i="2"/>
  <c r="P12" i="2"/>
  <c r="R12" i="2"/>
  <c r="I12" i="2"/>
  <c r="M12" i="2"/>
  <c r="C12" i="2"/>
  <c r="B50" i="1"/>
  <c r="Q16" i="2"/>
  <c r="N16" i="2"/>
  <c r="K16" i="2"/>
  <c r="H16" i="2"/>
  <c r="E16" i="2"/>
  <c r="Q4" i="2"/>
  <c r="N4" i="2"/>
  <c r="E4" i="2"/>
  <c r="S4" i="2"/>
  <c r="R4" i="2"/>
  <c r="P4" i="2"/>
  <c r="O4" i="2"/>
  <c r="M4" i="2"/>
  <c r="L4" i="2"/>
  <c r="J4" i="2"/>
  <c r="I4" i="2"/>
  <c r="G4" i="2"/>
  <c r="T6" i="2"/>
  <c r="T8" i="2"/>
  <c r="T11" i="2"/>
  <c r="T15" i="2"/>
  <c r="K4" i="2"/>
  <c r="H4" i="2"/>
  <c r="E25" i="2" l="1"/>
  <c r="T25" i="2"/>
  <c r="T27" i="2" s="1"/>
  <c r="T29" i="2" s="1"/>
  <c r="R13" i="2" s="1"/>
  <c r="Q25" i="2"/>
  <c r="Q27" i="2" s="1"/>
  <c r="Q29" i="2" s="1"/>
  <c r="P13" i="2" s="1"/>
  <c r="T12" i="2"/>
  <c r="L9" i="2"/>
  <c r="L10" i="2" s="1"/>
  <c r="P9" i="2"/>
  <c r="P10" i="2" s="1"/>
  <c r="S9" i="2"/>
  <c r="S10" i="2" s="1"/>
  <c r="O9" i="2"/>
  <c r="O10" i="2" s="1"/>
  <c r="R9" i="2"/>
  <c r="R10" i="2" s="1"/>
  <c r="M9" i="2"/>
  <c r="M10" i="2" s="1"/>
  <c r="J9" i="2"/>
  <c r="J10" i="2" s="1"/>
  <c r="Q10" i="2"/>
  <c r="Q17" i="2" s="1"/>
  <c r="Q18" i="2" s="1"/>
  <c r="N10" i="2"/>
  <c r="N17" i="2" s="1"/>
  <c r="N18" i="2" s="1"/>
  <c r="H10" i="2"/>
  <c r="H17" i="2" s="1"/>
  <c r="H18" i="2" s="1"/>
  <c r="K10" i="2"/>
  <c r="K17" i="2" s="1"/>
  <c r="K18" i="2" s="1"/>
  <c r="S13" i="2" l="1"/>
  <c r="O13" i="2"/>
  <c r="F4" i="2"/>
  <c r="T4" i="2" l="1"/>
  <c r="C3" i="2"/>
  <c r="B25" i="2"/>
  <c r="B53" i="2"/>
  <c r="B12" i="1"/>
  <c r="E27" i="2"/>
  <c r="P14" i="2" l="1"/>
  <c r="P16" i="2" s="1"/>
  <c r="P17" i="2" s="1"/>
  <c r="P18" i="2" s="1"/>
  <c r="O14" i="2"/>
  <c r="O16" i="2" s="1"/>
  <c r="O17" i="2" s="1"/>
  <c r="O18" i="2" s="1"/>
  <c r="M14" i="2"/>
  <c r="L14" i="2"/>
  <c r="S14" i="2"/>
  <c r="R14" i="2"/>
  <c r="K25" i="2"/>
  <c r="H25" i="2"/>
  <c r="N25" i="2"/>
  <c r="N27" i="2" s="1"/>
  <c r="C9" i="2"/>
  <c r="D9" i="2"/>
  <c r="D10" i="2" s="1"/>
  <c r="B52" i="1"/>
  <c r="I9" i="2"/>
  <c r="I10" i="2" s="1"/>
  <c r="G9" i="2"/>
  <c r="G10" i="2" s="1"/>
  <c r="F9" i="2"/>
  <c r="F10" i="2" s="1"/>
  <c r="E29" i="2"/>
  <c r="C13" i="2" s="1"/>
  <c r="J14" i="2"/>
  <c r="D14" i="2"/>
  <c r="I14" i="2"/>
  <c r="C14" i="2"/>
  <c r="F14" i="2"/>
  <c r="G14" i="2"/>
  <c r="T9" i="2" l="1"/>
  <c r="T14" i="2"/>
  <c r="H27" i="2"/>
  <c r="H29" i="2" s="1"/>
  <c r="K27" i="2"/>
  <c r="K29" i="2" s="1"/>
  <c r="J13" i="2" s="1"/>
  <c r="J16" i="2" s="1"/>
  <c r="N29" i="2"/>
  <c r="C10" i="2"/>
  <c r="D13" i="2"/>
  <c r="D16" i="2" s="1"/>
  <c r="M13" i="2" l="1"/>
  <c r="M16" i="2" s="1"/>
  <c r="M17" i="2" s="1"/>
  <c r="M18" i="2" s="1"/>
  <c r="L13" i="2"/>
  <c r="L16" i="2" s="1"/>
  <c r="L17" i="2" s="1"/>
  <c r="L18" i="2" s="1"/>
  <c r="S16" i="2"/>
  <c r="S17" i="2" s="1"/>
  <c r="S18" i="2" s="1"/>
  <c r="D17" i="2"/>
  <c r="D18" i="2" s="1"/>
  <c r="J17" i="2"/>
  <c r="J18" i="2" s="1"/>
  <c r="I13" i="2"/>
  <c r="I16" i="2" s="1"/>
  <c r="G13" i="2"/>
  <c r="G16" i="2" s="1"/>
  <c r="F13" i="2"/>
  <c r="F16" i="2" s="1"/>
  <c r="C16" i="2"/>
  <c r="T13" i="2" l="1"/>
  <c r="T16" i="2" s="1"/>
  <c r="R16" i="2"/>
  <c r="R17" i="2" s="1"/>
  <c r="R18" i="2" s="1"/>
  <c r="F17" i="2"/>
  <c r="F18" i="2" s="1"/>
  <c r="G17" i="2"/>
  <c r="G18" i="2" s="1"/>
  <c r="I17" i="2"/>
  <c r="I18" i="2" s="1"/>
  <c r="C17" i="2"/>
  <c r="C18" i="2" s="1"/>
  <c r="C53" i="2"/>
  <c r="T5" i="2" l="1"/>
  <c r="T10" i="2" s="1"/>
  <c r="E10" i="2"/>
  <c r="E17" i="2" s="1"/>
  <c r="T17" i="2" l="1"/>
  <c r="E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Christyne Stephenson</author>
    <author>Lara Blomberg</author>
  </authors>
  <commentList>
    <comment ref="E4" authorId="0" shapeId="0" xr:uid="{00000000-0006-0000-0100-000002000000}">
      <text>
        <r>
          <rPr>
            <sz val="9"/>
            <color indexed="81"/>
            <rFont val="Tahoma"/>
            <family val="2"/>
          </rPr>
          <t>The cost of summer tuition is added into the total for tuition in the prior Spring</t>
        </r>
      </text>
    </comment>
    <comment ref="H4" authorId="0" shapeId="0" xr:uid="{00000000-0006-0000-0100-000003000000}">
      <text>
        <r>
          <rPr>
            <sz val="9"/>
            <color indexed="81"/>
            <rFont val="Tahoma"/>
            <family val="2"/>
          </rPr>
          <t>The cost of summer tuition is added into the total for tuition in the prior Spring</t>
        </r>
      </text>
    </comment>
    <comment ref="K4" authorId="0" shapeId="0" xr:uid="{00000000-0006-0000-0100-000004000000}">
      <text>
        <r>
          <rPr>
            <sz val="9"/>
            <color indexed="81"/>
            <rFont val="Tahoma"/>
            <family val="2"/>
          </rPr>
          <t>The cost of summer tuition is added into the total for tuition in the prior Spring</t>
        </r>
      </text>
    </comment>
    <comment ref="N4" authorId="0" shapeId="0" xr:uid="{A2594E32-3F00-471A-9F96-FCFCD5006E77}">
      <text>
        <r>
          <rPr>
            <sz val="9"/>
            <color indexed="81"/>
            <rFont val="Tahoma"/>
            <family val="2"/>
          </rPr>
          <t>The cost of summer tuition is added into the total for tuition in the prior Spring</t>
        </r>
      </text>
    </comment>
    <comment ref="Q4" authorId="0" shapeId="0" xr:uid="{807CEAA4-7FF3-4FD8-BBD8-193504640F0F}">
      <text>
        <r>
          <rPr>
            <sz val="9"/>
            <color indexed="81"/>
            <rFont val="Tahoma"/>
            <family val="2"/>
          </rPr>
          <t>The cost of summer tuition is added into the total for tuition in the prior Spring</t>
        </r>
      </text>
    </comment>
    <comment ref="U4" authorId="1" shapeId="0" xr:uid="{00000000-0006-0000-0100-000005000000}">
      <text>
        <r>
          <rPr>
            <sz val="9"/>
            <color indexed="81"/>
            <rFont val="Tahoma"/>
            <family val="2"/>
          </rPr>
          <t>Calulcated automatically from "Tuition &amp; Fees Cost Inputs"</t>
        </r>
      </text>
    </comment>
    <comment ref="U9" authorId="1" shapeId="0" xr:uid="{00000000-0006-0000-0100-000008000000}">
      <text>
        <r>
          <rPr>
            <sz val="9"/>
            <color indexed="81"/>
            <rFont val="Tahoma"/>
            <family val="2"/>
          </rPr>
          <t>Pulls automatically from Spending Plan</t>
        </r>
      </text>
    </comment>
    <comment ref="U11" authorId="1" shapeId="0" xr:uid="{00000000-0006-0000-0100-00000A000000}">
      <text>
        <r>
          <rPr>
            <sz val="9"/>
            <color indexed="81"/>
            <rFont val="Tahoma"/>
            <family val="2"/>
          </rPr>
          <t>Manually type in scholarships amount offered/expected</t>
        </r>
      </text>
    </comment>
    <comment ref="U12" authorId="1" shapeId="0" xr:uid="{00000000-0006-0000-0100-00000C000000}">
      <text>
        <r>
          <rPr>
            <sz val="9"/>
            <color indexed="81"/>
            <rFont val="Tahoma"/>
            <family val="2"/>
          </rPr>
          <t>Manually type in grants offered/expected</t>
        </r>
      </text>
    </comment>
    <comment ref="U13" authorId="1" shapeId="0" xr:uid="{00000000-0006-0000-0100-00000E000000}">
      <text>
        <r>
          <rPr>
            <sz val="9"/>
            <color indexed="81"/>
            <rFont val="Tahoma"/>
            <family val="2"/>
          </rPr>
          <t>Calculated automatically from "Summer Savings" boxes</t>
        </r>
      </text>
    </comment>
    <comment ref="U14" authorId="1" shapeId="0" xr:uid="{00000000-0006-0000-0100-000010000000}">
      <text>
        <r>
          <rPr>
            <sz val="9"/>
            <color indexed="81"/>
            <rFont val="Tahoma"/>
            <family val="2"/>
          </rPr>
          <t>Calculated automatically from "Income from Job"</t>
        </r>
      </text>
    </comment>
    <comment ref="U15" authorId="1" shapeId="0" xr:uid="{00000000-0006-0000-0100-000012000000}">
      <text>
        <r>
          <rPr>
            <sz val="9"/>
            <color indexed="81"/>
            <rFont val="Tahoma"/>
            <family val="2"/>
          </rPr>
          <t>Manually type in any money received from family or other sources to pay for semester expenses such as a 529 college savings plan</t>
        </r>
      </text>
    </comment>
    <comment ref="U17" authorId="1" shapeId="0" xr:uid="{00000000-0006-0000-0100-000014000000}">
      <text>
        <r>
          <rPr>
            <sz val="9"/>
            <color indexed="81"/>
            <rFont val="Tahoma"/>
            <family val="2"/>
          </rPr>
          <t xml:space="preserve">This is the amount that is not yet covered </t>
        </r>
      </text>
    </comment>
  </commentList>
</comments>
</file>

<file path=xl/sharedStrings.xml><?xml version="1.0" encoding="utf-8"?>
<sst xmlns="http://schemas.openxmlformats.org/spreadsheetml/2006/main" count="262" uniqueCount="178">
  <si>
    <t>Expected Income for Next Month</t>
  </si>
  <si>
    <t>Other Income:</t>
  </si>
  <si>
    <t>Expenses</t>
  </si>
  <si>
    <t>Credit Card Payment</t>
  </si>
  <si>
    <t>Home/Renter’s Insurance</t>
  </si>
  <si>
    <t>Clothing</t>
  </si>
  <si>
    <t>Cleaning Supplies</t>
  </si>
  <si>
    <t>Hairdresser/Barber</t>
  </si>
  <si>
    <t>Bank/ATM Fees</t>
  </si>
  <si>
    <t>Christmas/Holiday/Birthday Gifts</t>
  </si>
  <si>
    <t>Tobacco/Alcohol</t>
  </si>
  <si>
    <t>Hobbies/Lessons</t>
  </si>
  <si>
    <t>Pet Expenses</t>
  </si>
  <si>
    <t>Other Expense:</t>
  </si>
  <si>
    <t>Balance (Total Income minus Total Expenses)</t>
  </si>
  <si>
    <t>Total Monthly Income (add income columns)</t>
  </si>
  <si>
    <t>Total Monthly Expenses (add expense columns)</t>
  </si>
  <si>
    <t>Income from work</t>
  </si>
  <si>
    <t>Television Cable</t>
  </si>
  <si>
    <t>Movies/Sporting Events</t>
  </si>
  <si>
    <t>Government benefits</t>
  </si>
  <si>
    <t>Internet</t>
  </si>
  <si>
    <t>Income from other work</t>
  </si>
  <si>
    <r>
      <t xml:space="preserve">Income </t>
    </r>
    <r>
      <rPr>
        <b/>
        <sz val="9"/>
        <color indexed="8"/>
        <rFont val="Times New Roman"/>
        <family val="1"/>
      </rPr>
      <t>(use gross income and indicate taxes withheld under expense category)</t>
    </r>
  </si>
  <si>
    <r>
      <t>Taxes &amp; Withholdings</t>
    </r>
    <r>
      <rPr>
        <sz val="9"/>
        <color indexed="8"/>
        <rFont val="Times New Roman"/>
        <family val="1"/>
      </rPr>
      <t xml:space="preserve"> (FICA/SS/Fed/State/Local)</t>
    </r>
  </si>
  <si>
    <t>Parent/family support</t>
  </si>
  <si>
    <t>Cell Phone</t>
  </si>
  <si>
    <t>Association/Chapter Dues</t>
  </si>
  <si>
    <t>Student loan refund balance*</t>
  </si>
  <si>
    <t>*divide balance over remaining months until next refund is received</t>
  </si>
  <si>
    <t>Scholarships</t>
  </si>
  <si>
    <t>Money from summer job</t>
  </si>
  <si>
    <t>Total Expenses per Semester</t>
  </si>
  <si>
    <t>Income from job</t>
  </si>
  <si>
    <t>Hourly Wage</t>
  </si>
  <si>
    <t>Hours per week</t>
  </si>
  <si>
    <t>Monthly total</t>
  </si>
  <si>
    <t>Hourly wage</t>
  </si>
  <si>
    <t>Possible Savings</t>
  </si>
  <si>
    <t>Months worked</t>
  </si>
  <si>
    <t>% used to pay school</t>
  </si>
  <si>
    <t>Savings toward school</t>
  </si>
  <si>
    <t>Total</t>
  </si>
  <si>
    <t>Money from other sources</t>
  </si>
  <si>
    <t>Grants</t>
  </si>
  <si>
    <t>Tax Rate %</t>
  </si>
  <si>
    <t>Fall</t>
  </si>
  <si>
    <t>Spring</t>
  </si>
  <si>
    <t>Summer</t>
  </si>
  <si>
    <t>Summer Savings</t>
  </si>
  <si>
    <t>Credits</t>
  </si>
  <si>
    <t xml:space="preserve">Enter information for semester job </t>
  </si>
  <si>
    <t>Money from semester job</t>
  </si>
  <si>
    <t>Parties/Clubs/Aggieville</t>
  </si>
  <si>
    <t>Vacations/Trips Home</t>
  </si>
  <si>
    <t>Groceries/Meals/Snacks at Home</t>
  </si>
  <si>
    <t>Video Games/Books/CDs/DVDs</t>
  </si>
  <si>
    <t>On-campus housing &amp; meal plan</t>
  </si>
  <si>
    <t>Books and supplies</t>
  </si>
  <si>
    <t>Course/             Program Fees</t>
  </si>
  <si>
    <t>Tuition &amp; Fees Cost Inputs</t>
  </si>
  <si>
    <t>Personal/Beauty items</t>
  </si>
  <si>
    <t>Estimated student loans needed</t>
  </si>
  <si>
    <t>Miscellaneous/person expenses</t>
  </si>
  <si>
    <t>Total Resources per Semester</t>
  </si>
  <si>
    <t>Estimated tuition*</t>
  </si>
  <si>
    <t>Required campus fees**</t>
  </si>
  <si>
    <t>Total Expenses</t>
  </si>
  <si>
    <t>Total Resources</t>
  </si>
  <si>
    <t>Required estimated campus fees**</t>
  </si>
  <si>
    <t>Transportation (gas/insurance/maintenance/rideshares)</t>
  </si>
  <si>
    <t>Doctor/Dentist/Medicine/Drugs/Birth Control</t>
  </si>
  <si>
    <t>Church/Charities/Donations</t>
  </si>
  <si>
    <t>*Only enter if carry a balance monthly</t>
  </si>
  <si>
    <t>Estimated Monthly Expenses</t>
  </si>
  <si>
    <t>Your Estimated Monthly Amount</t>
  </si>
  <si>
    <t>Miscellaneous/personal expenses</t>
  </si>
  <si>
    <t>Electricity (if NOT included in rent)</t>
  </si>
  <si>
    <t>Gas/Heat (if NOT included in rent)</t>
  </si>
  <si>
    <t>Water/Sewer/Garbage (if NOT included in rent)</t>
  </si>
  <si>
    <t>*If live on campus, include any additional snacks/beverages purchased for dorm room here</t>
  </si>
  <si>
    <t>Laundry Mat/dry cleaning</t>
  </si>
  <si>
    <t>Streaming services (Spotify, Hulu, Netflix, etc.)</t>
  </si>
  <si>
    <t>https://www.k-state.edu/finsvcs/cashiers/costs/</t>
  </si>
  <si>
    <t>https://housing.k-state.edu/living-options/reshalls/rates-meal-plans/index.html</t>
  </si>
  <si>
    <t>For updated fees &amp; cost of attendance visit:</t>
  </si>
  <si>
    <t>For updated KSU campus housing &amp; dining rates visit:</t>
  </si>
  <si>
    <t>*If live on campus - INSTEAD add dorm &amp; meal plan costs as a lump sum amount on tab 2 (found at bottom of this worksheet)      on row 11</t>
  </si>
  <si>
    <t>Health Insurance (if you pay for it directly)</t>
  </si>
  <si>
    <t>Meals Out               (Be realistic!)</t>
  </si>
  <si>
    <t>Vending Machines/Coffee shop coffees</t>
  </si>
  <si>
    <t>1st Year</t>
  </si>
  <si>
    <t>2nd Year</t>
  </si>
  <si>
    <t>3rd Year</t>
  </si>
  <si>
    <t>4th Year</t>
  </si>
  <si>
    <t>5th Year</t>
  </si>
  <si>
    <t>6th Year</t>
  </si>
  <si>
    <t>Fall 1</t>
  </si>
  <si>
    <t>Spring 1</t>
  </si>
  <si>
    <t>Summer 1</t>
  </si>
  <si>
    <t>Fall 2</t>
  </si>
  <si>
    <t>Spring 2</t>
  </si>
  <si>
    <t>Summer 2</t>
  </si>
  <si>
    <t>Fall 3</t>
  </si>
  <si>
    <t>Spring 3</t>
  </si>
  <si>
    <t>Summer 3</t>
  </si>
  <si>
    <t>Fall 4</t>
  </si>
  <si>
    <t>Spring 4</t>
  </si>
  <si>
    <t>Summer 4</t>
  </si>
  <si>
    <t>Spring 5</t>
  </si>
  <si>
    <t>Fall 5</t>
  </si>
  <si>
    <t>Summer 5</t>
  </si>
  <si>
    <t>Spring 6</t>
  </si>
  <si>
    <t>Fall 6</t>
  </si>
  <si>
    <t>Totals</t>
  </si>
  <si>
    <t xml:space="preserve">Tuition &amp; Fees </t>
  </si>
  <si>
    <t>Resident Hall Cost</t>
  </si>
  <si>
    <t xml:space="preserve">https://housing.k-state.edu/pdfs/housing/2022/2023-2024%20ResHall%20Cost%20Sheet.pdf </t>
  </si>
  <si>
    <t>Powercat Financial</t>
  </si>
  <si>
    <t xml:space="preserve">https://www.k-state.edu/powercatfinancial/ </t>
  </si>
  <si>
    <t xml:space="preserve">https://www.k-state.edu/sfa/ </t>
  </si>
  <si>
    <t xml:space="preserve">https://www.k-state.edu/finsvcs/cashiers/ </t>
  </si>
  <si>
    <t>Cashiers Office</t>
  </si>
  <si>
    <t>https://www.k-state.edu/cats-cupboard/</t>
  </si>
  <si>
    <t>Cats' Cupboard</t>
  </si>
  <si>
    <t xml:space="preserve">https://www.k-state.edu/careercenter/ </t>
  </si>
  <si>
    <t xml:space="preserve">Career Center </t>
  </si>
  <si>
    <t xml:space="preserve">https://www.k-state.edu/careercenter/students/apply_interview/attire/ </t>
  </si>
  <si>
    <t>Career Closet</t>
  </si>
  <si>
    <t>Student Opportunity Award</t>
  </si>
  <si>
    <t xml:space="preserve">https://ksufoundation.org/give/current-initiatives/give-to-k-state-proud/awards/#get-help-now </t>
  </si>
  <si>
    <t>Cost Of Attendance Resources</t>
  </si>
  <si>
    <t xml:space="preserve">Other Financial Support Resources </t>
  </si>
  <si>
    <t>Office of Veteran Affairs</t>
  </si>
  <si>
    <t xml:space="preserve">https://www.k-state.edu/veteran/ </t>
  </si>
  <si>
    <t>Monthly Expenses</t>
  </si>
  <si>
    <t>Office of Student Financial Assistance (SFA)</t>
  </si>
  <si>
    <t>https://www.k-state.edu/parking/permits/</t>
  </si>
  <si>
    <t>Parking Permits</t>
  </si>
  <si>
    <t>Student Athletic Passes</t>
  </si>
  <si>
    <t>https://www.kstatesports.com/sports/2015/6/12/_131476205653481240.aspx</t>
  </si>
  <si>
    <t>Grad In</t>
  </si>
  <si>
    <t>Grad Out</t>
  </si>
  <si>
    <t>Input amount of credit hours then course/program fees from site link</t>
  </si>
  <si>
    <t>OR</t>
  </si>
  <si>
    <t xml:space="preserve">This spreadsheet will help you estimate costs and resources throughout your college career. This tool can also help you estimate the amount of student loans you might need and shows the effect that changes in monthly income, decreases in living expenses and scholarships can have on your finances. </t>
  </si>
  <si>
    <t>Excess resources to save</t>
  </si>
  <si>
    <t>Calculate Course/Program Fees</t>
  </si>
  <si>
    <t>1. Determine which college each course is in.</t>
  </si>
  <si>
    <t>2. Multiply the number of credits in each college by the fee rate for that college. See "Fees" tab.</t>
  </si>
  <si>
    <t>3. Add the fees from each college together</t>
  </si>
  <si>
    <t>Example</t>
  </si>
  <si>
    <t>3 Credits</t>
  </si>
  <si>
    <t>Math</t>
  </si>
  <si>
    <t>Arts &amp; Science</t>
  </si>
  <si>
    <t>English</t>
  </si>
  <si>
    <t>Business</t>
  </si>
  <si>
    <t>Finance</t>
  </si>
  <si>
    <t>Agronomy</t>
  </si>
  <si>
    <t>Agriculture</t>
  </si>
  <si>
    <t>9 credits x $25 = $225</t>
  </si>
  <si>
    <t>3 credits x $22.90 = $68.70</t>
  </si>
  <si>
    <t>3 credits x $74.10 = $222.30</t>
  </si>
  <si>
    <t>Chemistry</t>
  </si>
  <si>
    <t>Parking permit &amp; sports pass</t>
  </si>
  <si>
    <t>Conference Travel and Registration</t>
  </si>
  <si>
    <t>Annual Amount</t>
  </si>
  <si>
    <t>9 or 12 months?</t>
  </si>
  <si>
    <t>Monthly Pay</t>
  </si>
  <si>
    <t>Scholarships, Grants, Tuition Waivers</t>
  </si>
  <si>
    <t>Rent or Mortgage Payment</t>
  </si>
  <si>
    <t>Graduate Assistantship Stipend</t>
  </si>
  <si>
    <t>Graduate Stipend</t>
  </si>
  <si>
    <t>Tuition rate per credit*</t>
  </si>
  <si>
    <t>Student Services Fee per semester**</t>
  </si>
  <si>
    <t>Tuition Rates are published end of June for next year</t>
  </si>
  <si>
    <t>$489.24 if 9 credits or more. $54.36/credit if 8 credits or less.</t>
  </si>
  <si>
    <t>&lt;StudentName&gt; 's Education Financial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</si>
</sst>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quot;$&quot;#,##0"/>
    <numFmt numFmtId="166" formatCode="#,##0.0"/>
  </numFmts>
  <fonts count="30" x14ac:knownFonts="1">
    <font>
      <sz val="11"/>
      <color theme="1"/>
      <name val="Calibri"/>
      <family val="2"/>
      <scheme val="minor"/>
    </font>
    <font>
      <b/>
      <sz val="9"/>
      <color indexed="8"/>
      <name val="Times New Roman"/>
      <family val="1"/>
    </font>
    <font>
      <sz val="9"/>
      <color indexed="8"/>
      <name val="Times New Roman"/>
      <family val="1"/>
    </font>
    <font>
      <sz val="9"/>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i/>
      <sz val="10"/>
      <color theme="1"/>
      <name val="Calibri"/>
      <family val="2"/>
      <scheme val="minor"/>
    </font>
    <font>
      <b/>
      <i/>
      <sz val="10"/>
      <color theme="0"/>
      <name val="Calibri"/>
      <family val="2"/>
      <scheme val="minor"/>
    </font>
    <font>
      <i/>
      <sz val="11"/>
      <color theme="1"/>
      <name val="Calibri"/>
      <family val="2"/>
      <scheme val="minor"/>
    </font>
    <font>
      <b/>
      <i/>
      <sz val="11"/>
      <color theme="1"/>
      <name val="Calibri"/>
      <family val="2"/>
      <scheme val="minor"/>
    </font>
    <font>
      <i/>
      <sz val="11"/>
      <color rgb="FFFF0000"/>
      <name val="Calibri"/>
      <family val="2"/>
      <scheme val="minor"/>
    </font>
    <font>
      <i/>
      <sz val="8"/>
      <color theme="1"/>
      <name val="Times New Roman"/>
      <family val="1"/>
    </font>
    <font>
      <b/>
      <sz val="11"/>
      <name val="Calibri"/>
      <family val="2"/>
      <scheme val="minor"/>
    </font>
    <font>
      <b/>
      <sz val="12"/>
      <color theme="1"/>
      <name val="Calibri"/>
      <family val="2"/>
      <scheme val="minor"/>
    </font>
    <font>
      <sz val="11"/>
      <color rgb="FFFF0000"/>
      <name val="Calibri"/>
      <family val="2"/>
      <scheme val="minor"/>
    </font>
    <font>
      <b/>
      <sz val="14"/>
      <color theme="1"/>
      <name val="Calibri"/>
      <family val="2"/>
      <scheme val="minor"/>
    </font>
    <font>
      <b/>
      <i/>
      <sz val="14"/>
      <color rgb="FFFF0000"/>
      <name val="Calibri"/>
      <family val="2"/>
      <scheme val="minor"/>
    </font>
    <font>
      <b/>
      <sz val="10"/>
      <color theme="1"/>
      <name val="Calibri"/>
      <family val="2"/>
      <scheme val="minor"/>
    </font>
    <font>
      <sz val="10"/>
      <color theme="1"/>
      <name val="Calibri"/>
      <family val="2"/>
      <scheme val="minor"/>
    </font>
    <font>
      <b/>
      <i/>
      <sz val="10"/>
      <name val="Calibri"/>
      <family val="2"/>
      <scheme val="minor"/>
    </font>
    <font>
      <sz val="11"/>
      <name val="Calibri"/>
      <family val="2"/>
      <scheme val="minor"/>
    </font>
    <font>
      <i/>
      <sz val="11"/>
      <color theme="9" tint="-0.249977111117893"/>
      <name val="Calibri"/>
      <family val="2"/>
      <scheme val="minor"/>
    </font>
    <font>
      <sz val="11"/>
      <color theme="9" tint="-0.249977111117893"/>
      <name val="Calibri"/>
      <family val="2"/>
      <scheme val="minor"/>
    </font>
    <font>
      <b/>
      <sz val="11"/>
      <color theme="9" tint="-0.249977111117893"/>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249977111117893"/>
        <bgColor indexed="64"/>
      </patternFill>
    </fill>
    <fill>
      <patternFill patternType="solid">
        <fgColor theme="1"/>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style="medium">
        <color theme="7" tint="-0.249977111117893"/>
      </bottom>
      <diagonal/>
    </border>
    <border>
      <left/>
      <right style="thin">
        <color theme="0" tint="-0.14999847407452621"/>
      </right>
      <top style="medium">
        <color theme="7" tint="-0.249977111117893"/>
      </top>
      <bottom style="thin">
        <color theme="0" tint="-0.14999847407452621"/>
      </bottom>
      <diagonal/>
    </border>
    <border>
      <left/>
      <right style="thin">
        <color theme="0" tint="-0.14999847407452621"/>
      </right>
      <top style="thin">
        <color theme="0" tint="-0.14999847407452621"/>
      </top>
      <bottom style="thin">
        <color theme="4"/>
      </bottom>
      <diagonal/>
    </border>
    <border>
      <left style="thin">
        <color theme="0" tint="-0.14999847407452621"/>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theme="0" tint="-0.14999847407452621"/>
      </right>
      <top style="medium">
        <color indexed="64"/>
      </top>
      <bottom style="thin">
        <color theme="0" tint="-0.14999847407452621"/>
      </bottom>
      <diagonal/>
    </border>
    <border>
      <left style="medium">
        <color indexed="64"/>
      </left>
      <right/>
      <top/>
      <bottom/>
      <diagonal/>
    </border>
    <border>
      <left/>
      <right style="medium">
        <color indexed="64"/>
      </right>
      <top/>
      <bottom/>
      <diagonal/>
    </border>
    <border>
      <left style="medium">
        <color indexed="64"/>
      </left>
      <right/>
      <top style="thin">
        <color theme="4"/>
      </top>
      <bottom style="medium">
        <color indexed="64"/>
      </bottom>
      <diagonal/>
    </border>
    <border>
      <left/>
      <right/>
      <top style="thin">
        <color theme="4"/>
      </top>
      <bottom style="medium">
        <color indexed="64"/>
      </bottom>
      <diagonal/>
    </border>
    <border>
      <left/>
      <right style="medium">
        <color indexed="64"/>
      </right>
      <top style="thin">
        <color theme="4"/>
      </top>
      <bottom style="medium">
        <color indexed="64"/>
      </bottom>
      <diagonal/>
    </border>
    <border>
      <left style="thin">
        <color indexed="64"/>
      </left>
      <right style="thin">
        <color indexed="64"/>
      </right>
      <top/>
      <bottom style="thin">
        <color indexed="64"/>
      </bottom>
      <diagonal/>
    </border>
    <border>
      <left style="thin">
        <color rgb="FF000000"/>
      </left>
      <right/>
      <top/>
      <bottom/>
      <diagonal/>
    </border>
    <border>
      <left/>
      <right style="thin">
        <color theme="0" tint="-0.14999847407452621"/>
      </right>
      <top style="double">
        <color theme="4"/>
      </top>
      <bottom style="thin">
        <color theme="4"/>
      </bottom>
      <diagonal/>
    </border>
    <border>
      <left/>
      <right/>
      <top style="medium">
        <color theme="7" tint="-0.249977111117893"/>
      </top>
      <bottom style="thin">
        <color theme="0" tint="-0.14999847407452621"/>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style="thin">
        <color theme="0" tint="-0.14999847407452621"/>
      </left>
      <right style="medium">
        <color indexed="64"/>
      </right>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top style="thin">
        <color theme="4"/>
      </top>
      <bottom style="double">
        <color theme="4"/>
      </bottom>
      <diagonal/>
    </border>
    <border>
      <left/>
      <right style="thin">
        <color theme="0" tint="-0.14999847407452621"/>
      </right>
      <top/>
      <bottom style="thin">
        <color theme="0" tint="-0.14999847407452621"/>
      </bottom>
      <diagonal/>
    </border>
    <border>
      <left style="medium">
        <color indexed="64"/>
      </left>
      <right/>
      <top style="thin">
        <color theme="0" tint="-0.14999847407452621"/>
      </top>
      <bottom style="medium">
        <color theme="7" tint="-0.249977111117893"/>
      </bottom>
      <diagonal/>
    </border>
    <border>
      <left/>
      <right style="medium">
        <color indexed="64"/>
      </right>
      <top style="thin">
        <color theme="0" tint="-0.14999847407452621"/>
      </top>
      <bottom style="medium">
        <color theme="7" tint="-0.249977111117893"/>
      </bottom>
      <diagonal/>
    </border>
    <border>
      <left style="medium">
        <color indexed="64"/>
      </left>
      <right/>
      <top style="medium">
        <color theme="7" tint="-0.249977111117893"/>
      </top>
      <bottom style="thin">
        <color theme="0" tint="-0.14999847407452621"/>
      </bottom>
      <diagonal/>
    </border>
    <border>
      <left style="medium">
        <color indexed="64"/>
      </left>
      <right/>
      <top style="thin">
        <color theme="0" tint="-0.14999847407452621"/>
      </top>
      <bottom style="thin">
        <color theme="0" tint="-0.14999847407452621"/>
      </bottom>
      <diagonal/>
    </border>
    <border>
      <left/>
      <right style="medium">
        <color indexed="64"/>
      </right>
      <top style="thin">
        <color theme="4"/>
      </top>
      <bottom style="double">
        <color theme="4"/>
      </bottom>
      <diagonal/>
    </border>
    <border>
      <left style="medium">
        <color indexed="64"/>
      </left>
      <right/>
      <top style="thin">
        <color theme="0" tint="-0.14999847407452621"/>
      </top>
      <bottom style="thin">
        <color theme="4"/>
      </bottom>
      <diagonal/>
    </border>
    <border>
      <left style="medium">
        <color indexed="64"/>
      </left>
      <right/>
      <top style="double">
        <color theme="4"/>
      </top>
      <bottom style="thin">
        <color theme="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indexed="64"/>
      </bottom>
      <diagonal/>
    </border>
    <border>
      <left style="thin">
        <color theme="0" tint="-0.14999847407452621"/>
      </left>
      <right/>
      <top/>
      <bottom style="thin">
        <color theme="0" tint="-0.14999847407452621"/>
      </bottom>
      <diagonal/>
    </border>
    <border>
      <left/>
      <right style="thin">
        <color theme="0" tint="-0.14999847407452621"/>
      </right>
      <top style="thick">
        <color indexed="64"/>
      </top>
      <bottom/>
      <diagonal/>
    </border>
    <border>
      <left/>
      <right/>
      <top style="thick">
        <color indexed="64"/>
      </top>
      <bottom/>
      <diagonal/>
    </border>
    <border>
      <left/>
      <right/>
      <top style="thick">
        <color indexed="64"/>
      </top>
      <bottom style="medium">
        <color indexed="64"/>
      </bottom>
      <diagonal/>
    </border>
    <border>
      <left/>
      <right/>
      <top style="thin">
        <color theme="4"/>
      </top>
      <bottom/>
      <diagonal/>
    </border>
    <border>
      <left/>
      <right style="thick">
        <color indexed="64"/>
      </right>
      <top/>
      <bottom/>
      <diagonal/>
    </border>
    <border>
      <left style="medium">
        <color indexed="64"/>
      </left>
      <right style="thick">
        <color indexed="64"/>
      </right>
      <top style="thin">
        <color indexed="64"/>
      </top>
      <bottom style="thin">
        <color indexed="64"/>
      </bottom>
      <diagonal/>
    </border>
    <border>
      <left style="thin">
        <color theme="0" tint="-0.14999847407452621"/>
      </left>
      <right style="medium">
        <color theme="4"/>
      </right>
      <top style="thin">
        <color theme="0" tint="-0.14999847407452621"/>
      </top>
      <bottom style="thin">
        <color theme="0" tint="-0.14999847407452621"/>
      </bottom>
      <diagonal/>
    </border>
    <border>
      <left style="medium">
        <color indexed="64"/>
      </left>
      <right/>
      <top style="medium">
        <color indexed="64"/>
      </top>
      <bottom style="thin">
        <color theme="0" tint="-0.14999847407452621"/>
      </bottom>
      <diagonal/>
    </border>
    <border>
      <left/>
      <right style="medium">
        <color indexed="64"/>
      </right>
      <top style="medium">
        <color indexed="64"/>
      </top>
      <bottom style="thin">
        <color theme="0" tint="-0.14999847407452621"/>
      </bottom>
      <diagonal/>
    </border>
    <border>
      <left style="thin">
        <color theme="0" tint="-0.14999847407452621"/>
      </left>
      <right style="medium">
        <color indexed="64"/>
      </right>
      <top style="thin">
        <color theme="0" tint="-0.14999847407452621"/>
      </top>
      <bottom/>
      <diagonal/>
    </border>
    <border>
      <left style="medium">
        <color theme="4"/>
      </left>
      <right style="medium">
        <color indexed="64"/>
      </right>
      <top style="medium">
        <color theme="4"/>
      </top>
      <bottom/>
      <diagonal/>
    </border>
    <border>
      <left/>
      <right/>
      <top style="medium">
        <color theme="4"/>
      </top>
      <bottom/>
      <diagonal/>
    </border>
    <border>
      <left/>
      <right style="medium">
        <color theme="4"/>
      </right>
      <top style="medium">
        <color theme="4"/>
      </top>
      <bottom/>
      <diagonal/>
    </border>
    <border>
      <left/>
      <right style="medium">
        <color theme="4"/>
      </right>
      <top/>
      <bottom/>
      <diagonal/>
    </border>
    <border>
      <left/>
      <right/>
      <top/>
      <bottom style="medium">
        <color theme="4"/>
      </bottom>
      <diagonal/>
    </border>
    <border>
      <left style="medium">
        <color theme="4"/>
      </left>
      <right/>
      <top style="medium">
        <color theme="4"/>
      </top>
      <bottom/>
      <diagonal/>
    </border>
    <border>
      <left style="medium">
        <color theme="4"/>
      </left>
      <right/>
      <top/>
      <bottom style="medium">
        <color theme="4"/>
      </bottom>
      <diagonal/>
    </border>
    <border>
      <left style="medium">
        <color theme="4"/>
      </left>
      <right/>
      <top/>
      <bottom/>
      <diagonal/>
    </border>
    <border>
      <left style="medium">
        <color theme="4"/>
      </left>
      <right style="medium">
        <color indexed="64"/>
      </right>
      <top/>
      <bottom/>
      <diagonal/>
    </border>
    <border>
      <left style="thin">
        <color theme="0" tint="-0.14999847407452621"/>
      </left>
      <right style="thin">
        <color indexed="64"/>
      </right>
      <top/>
      <bottom style="thin">
        <color theme="4"/>
      </bottom>
      <diagonal/>
    </border>
    <border>
      <left style="thin">
        <color theme="0" tint="-0.14999847407452621"/>
      </left>
      <right/>
      <top style="thin">
        <color theme="4"/>
      </top>
      <bottom style="thin">
        <color theme="0" tint="-0.14999847407452621"/>
      </bottom>
      <diagonal/>
    </border>
    <border>
      <left style="thin">
        <color theme="4"/>
      </left>
      <right style="thin">
        <color theme="0" tint="-0.14999847407452621"/>
      </right>
      <top/>
      <bottom/>
      <diagonal/>
    </border>
    <border>
      <left/>
      <right style="thin">
        <color theme="4"/>
      </right>
      <top style="thin">
        <color theme="4"/>
      </top>
      <bottom style="thin">
        <color theme="4"/>
      </bottom>
      <diagonal/>
    </border>
    <border>
      <left style="thin">
        <color theme="0" tint="-0.14999847407452621"/>
      </left>
      <right/>
      <top style="thin">
        <color theme="4"/>
      </top>
      <bottom style="thin">
        <color theme="4"/>
      </bottom>
      <diagonal/>
    </border>
    <border>
      <left style="medium">
        <color indexed="64"/>
      </left>
      <right/>
      <top style="medium">
        <color theme="4"/>
      </top>
      <bottom/>
      <diagonal/>
    </border>
    <border>
      <left style="thin">
        <color indexed="64"/>
      </left>
      <right/>
      <top style="thin">
        <color theme="4"/>
      </top>
      <bottom/>
      <diagonal/>
    </border>
    <border>
      <left/>
      <right style="thin">
        <color indexed="64"/>
      </right>
      <top style="thin">
        <color theme="4"/>
      </top>
      <bottom/>
      <diagonal/>
    </border>
    <border>
      <left style="double">
        <color theme="9" tint="-0.249977111117893"/>
      </left>
      <right/>
      <top style="double">
        <color theme="9" tint="-0.249977111117893"/>
      </top>
      <bottom style="double">
        <color theme="9" tint="-0.249977111117893"/>
      </bottom>
      <diagonal/>
    </border>
    <border>
      <left/>
      <right style="thin">
        <color indexed="64"/>
      </right>
      <top style="double">
        <color theme="9" tint="-0.249977111117893"/>
      </top>
      <bottom style="double">
        <color theme="9" tint="-0.249977111117893"/>
      </bottom>
      <diagonal/>
    </border>
    <border>
      <left/>
      <right/>
      <top style="double">
        <color theme="9" tint="-0.249977111117893"/>
      </top>
      <bottom style="double">
        <color theme="9" tint="-0.249977111117893"/>
      </bottom>
      <diagonal/>
    </border>
    <border>
      <left/>
      <right style="double">
        <color theme="4"/>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double">
        <color theme="1"/>
      </top>
      <bottom/>
      <diagonal/>
    </border>
    <border>
      <left/>
      <right/>
      <top/>
      <bottom style="medium">
        <color indexed="64"/>
      </bottom>
      <diagonal/>
    </border>
    <border>
      <left style="double">
        <color theme="4"/>
      </left>
      <right/>
      <top style="double">
        <color theme="9" tint="-0.249977111117893"/>
      </top>
      <bottom style="double">
        <color theme="9" tint="-0.249977111117893"/>
      </bottom>
      <diagonal/>
    </border>
    <border>
      <left style="thick">
        <color theme="1"/>
      </left>
      <right/>
      <top style="double">
        <color theme="9" tint="-0.249977111117893"/>
      </top>
      <bottom/>
      <diagonal/>
    </border>
    <border>
      <left/>
      <right/>
      <top style="thin">
        <color theme="0" tint="-0.14999847407452621"/>
      </top>
      <bottom/>
      <diagonal/>
    </border>
    <border>
      <left style="thin">
        <color indexed="64"/>
      </left>
      <right/>
      <top style="thin">
        <color theme="0" tint="-0.14999847407452621"/>
      </top>
      <bottom style="thin">
        <color theme="0" tint="-0.14999847407452621"/>
      </bottom>
      <diagonal/>
    </border>
    <border>
      <left style="thin">
        <color theme="2"/>
      </left>
      <right/>
      <top style="thin">
        <color theme="0" tint="-0.14999847407452621"/>
      </top>
      <bottom style="thin">
        <color theme="0" tint="-0.14999847407452621"/>
      </bottom>
      <diagonal/>
    </border>
    <border>
      <left style="thin">
        <color theme="2"/>
      </left>
      <right style="thin">
        <color theme="2"/>
      </right>
      <top style="thin">
        <color theme="0" tint="-0.14999847407452621"/>
      </top>
      <bottom style="thin">
        <color theme="0" tint="-0.14999847407452621"/>
      </bottom>
      <diagonal/>
    </border>
    <border>
      <left style="thin">
        <color theme="2"/>
      </left>
      <right style="thin">
        <color theme="0" tint="-0.14999847407452621"/>
      </right>
      <top style="thin">
        <color theme="0" tint="-0.14999847407452621"/>
      </top>
      <bottom style="thin">
        <color theme="0" tint="-0.14999847407452621"/>
      </bottom>
      <diagonal/>
    </border>
    <border>
      <left/>
      <right/>
      <top style="thick">
        <color theme="1"/>
      </top>
      <bottom style="medium">
        <color indexed="64"/>
      </bottom>
      <diagonal/>
    </border>
    <border>
      <left/>
      <right style="thin">
        <color theme="0" tint="-0.14999847407452621"/>
      </right>
      <top style="thin">
        <color theme="0" tint="-0.14999847407452621"/>
      </top>
      <bottom/>
      <diagonal/>
    </border>
    <border>
      <left/>
      <right/>
      <top/>
      <bottom style="double">
        <color theme="4"/>
      </bottom>
      <diagonal/>
    </border>
    <border>
      <left/>
      <right style="thin">
        <color theme="0" tint="-0.14999847407452621"/>
      </right>
      <top style="thin">
        <color theme="0" tint="-0.14999847407452621"/>
      </top>
      <bottom style="double">
        <color theme="4"/>
      </bottom>
      <diagonal/>
    </border>
    <border>
      <left style="thin">
        <color theme="0" tint="-0.14999847407452621"/>
      </left>
      <right style="thin">
        <color theme="0" tint="-0.14999847407452621"/>
      </right>
      <top style="thin">
        <color theme="0" tint="-0.14999847407452621"/>
      </top>
      <bottom style="double">
        <color theme="4"/>
      </bottom>
      <diagonal/>
    </border>
    <border>
      <left style="thin">
        <color theme="0" tint="-0.14999847407452621"/>
      </left>
      <right/>
      <top style="thin">
        <color theme="0" tint="-0.14999847407452621"/>
      </top>
      <bottom style="double">
        <color theme="4"/>
      </bottom>
      <diagonal/>
    </border>
    <border>
      <left style="medium">
        <color indexed="64"/>
      </left>
      <right style="thick">
        <color indexed="64"/>
      </right>
      <top style="thin">
        <color indexed="64"/>
      </top>
      <bottom style="double">
        <color theme="4"/>
      </bottom>
      <diagonal/>
    </border>
    <border>
      <left style="medium">
        <color indexed="64"/>
      </left>
      <right style="thick">
        <color indexed="64"/>
      </right>
      <top style="double">
        <color theme="4"/>
      </top>
      <bottom style="thin">
        <color indexed="64"/>
      </bottom>
      <diagonal/>
    </border>
    <border>
      <left style="double">
        <color theme="4"/>
      </left>
      <right/>
      <top/>
      <bottom/>
      <diagonal/>
    </border>
    <border>
      <left style="thin">
        <color indexed="64"/>
      </left>
      <right/>
      <top style="thin">
        <color theme="0" tint="-0.14999847407452621"/>
      </top>
      <bottom style="double">
        <color theme="4"/>
      </bottom>
      <diagonal/>
    </border>
    <border>
      <left style="thin">
        <color theme="2"/>
      </left>
      <right/>
      <top style="thin">
        <color theme="0" tint="-0.14999847407452621"/>
      </top>
      <bottom style="double">
        <color theme="4"/>
      </bottom>
      <diagonal/>
    </border>
    <border>
      <left style="thin">
        <color indexed="64"/>
      </left>
      <right/>
      <top style="thin">
        <color indexed="64"/>
      </top>
      <bottom style="double">
        <color theme="4"/>
      </bottom>
      <diagonal/>
    </border>
    <border>
      <left/>
      <right style="thin">
        <color indexed="64"/>
      </right>
      <top style="thin">
        <color indexed="64"/>
      </top>
      <bottom style="double">
        <color theme="4"/>
      </bottom>
      <diagonal/>
    </border>
    <border>
      <left style="double">
        <color theme="4"/>
      </left>
      <right/>
      <top style="double">
        <color theme="4"/>
      </top>
      <bottom style="double">
        <color theme="4"/>
      </bottom>
      <diagonal/>
    </border>
    <border>
      <left/>
      <right style="thin">
        <color indexed="64"/>
      </right>
      <top style="double">
        <color theme="4"/>
      </top>
      <bottom style="double">
        <color theme="4"/>
      </bottom>
      <diagonal/>
    </border>
    <border>
      <left/>
      <right style="thin">
        <color indexed="64"/>
      </right>
      <top/>
      <bottom style="thin">
        <color theme="0" tint="-0.14999847407452621"/>
      </bottom>
      <diagonal/>
    </border>
  </borders>
  <cellStyleXfs count="5">
    <xf numFmtId="0" fontId="0" fillId="0" borderId="0"/>
    <xf numFmtId="0" fontId="7" fillId="0" borderId="0" applyNumberFormat="0" applyFill="0" applyBorder="0" applyAlignment="0" applyProtection="0">
      <alignment vertical="top"/>
      <protection locked="0"/>
    </xf>
    <xf numFmtId="9" fontId="4" fillId="0" borderId="0" applyFont="0" applyFill="0" applyBorder="0" applyAlignment="0" applyProtection="0"/>
    <xf numFmtId="0" fontId="8" fillId="0" borderId="3" applyNumberFormat="0" applyFill="0" applyAlignment="0" applyProtection="0"/>
    <xf numFmtId="44" fontId="4" fillId="0" borderId="0" applyFont="0" applyFill="0" applyBorder="0" applyAlignment="0" applyProtection="0"/>
  </cellStyleXfs>
  <cellXfs count="293">
    <xf numFmtId="0" fontId="0" fillId="0" borderId="0" xfId="0"/>
    <xf numFmtId="0" fontId="9" fillId="0" borderId="0" xfId="0" applyFont="1"/>
    <xf numFmtId="0" fontId="9" fillId="0" borderId="0" xfId="0" applyFont="1" applyAlignment="1">
      <alignment horizontal="center"/>
    </xf>
    <xf numFmtId="0" fontId="10" fillId="0" borderId="0" xfId="0" applyFont="1"/>
    <xf numFmtId="0" fontId="10" fillId="0" borderId="1" xfId="0" applyFont="1" applyBorder="1" applyAlignment="1">
      <alignment vertical="top" wrapText="1"/>
    </xf>
    <xf numFmtId="0" fontId="9" fillId="0" borderId="1" xfId="0" applyFont="1" applyBorder="1" applyAlignment="1">
      <alignment vertical="top" wrapText="1"/>
    </xf>
    <xf numFmtId="0" fontId="10" fillId="0" borderId="4" xfId="0" applyFont="1" applyBorder="1" applyAlignment="1">
      <alignment vertical="top" wrapText="1"/>
    </xf>
    <xf numFmtId="0" fontId="9" fillId="0" borderId="4" xfId="0" applyFont="1" applyBorder="1" applyAlignment="1">
      <alignment vertical="top" wrapText="1"/>
    </xf>
    <xf numFmtId="0" fontId="11" fillId="0" borderId="0" xfId="0" applyFont="1"/>
    <xf numFmtId="0" fontId="0" fillId="0" borderId="0" xfId="0" applyAlignment="1">
      <alignment horizontal="right"/>
    </xf>
    <xf numFmtId="0" fontId="8" fillId="5" borderId="3" xfId="3" applyFill="1" applyAlignment="1">
      <alignment horizontal="right"/>
    </xf>
    <xf numFmtId="0" fontId="8" fillId="5" borderId="3" xfId="3" applyFill="1"/>
    <xf numFmtId="0" fontId="0" fillId="5" borderId="5" xfId="0" applyFill="1" applyBorder="1" applyAlignment="1">
      <alignment horizontal="right"/>
    </xf>
    <xf numFmtId="164" fontId="0" fillId="5" borderId="5" xfId="0" applyNumberFormat="1" applyFill="1" applyBorder="1"/>
    <xf numFmtId="0" fontId="0" fillId="5" borderId="5" xfId="0" applyFill="1" applyBorder="1"/>
    <xf numFmtId="0" fontId="15" fillId="5" borderId="5" xfId="0" applyFont="1" applyFill="1" applyBorder="1"/>
    <xf numFmtId="0" fontId="15" fillId="5" borderId="5" xfId="0" applyFont="1" applyFill="1" applyBorder="1" applyAlignment="1">
      <alignment horizontal="right"/>
    </xf>
    <xf numFmtId="0" fontId="15" fillId="5" borderId="6" xfId="0" applyFont="1" applyFill="1" applyBorder="1"/>
    <xf numFmtId="0" fontId="12" fillId="2" borderId="5" xfId="0" applyFont="1" applyFill="1" applyBorder="1" applyAlignment="1">
      <alignment horizontal="center"/>
    </xf>
    <xf numFmtId="0" fontId="12" fillId="3" borderId="6" xfId="0" applyFont="1" applyFill="1" applyBorder="1" applyAlignment="1">
      <alignment horizontal="center"/>
    </xf>
    <xf numFmtId="0" fontId="12" fillId="4" borderId="5" xfId="0" applyFont="1" applyFill="1" applyBorder="1" applyAlignment="1">
      <alignment horizontal="center"/>
    </xf>
    <xf numFmtId="0" fontId="15" fillId="5" borderId="5" xfId="0" applyFont="1" applyFill="1" applyBorder="1" applyAlignment="1">
      <alignment horizontal="center"/>
    </xf>
    <xf numFmtId="0" fontId="16" fillId="0" borderId="0" xfId="0" applyFont="1" applyAlignment="1">
      <alignment wrapText="1"/>
    </xf>
    <xf numFmtId="0" fontId="15" fillId="0" borderId="0" xfId="0" applyFont="1" applyAlignment="1">
      <alignment horizontal="left"/>
    </xf>
    <xf numFmtId="0" fontId="20" fillId="0" borderId="0" xfId="0" applyFont="1"/>
    <xf numFmtId="0" fontId="9" fillId="6" borderId="1" xfId="0" applyFont="1" applyFill="1" applyBorder="1" applyAlignment="1">
      <alignment horizontal="center" vertical="top" wrapText="1"/>
    </xf>
    <xf numFmtId="0" fontId="17" fillId="6" borderId="1" xfId="0" applyFont="1" applyFill="1" applyBorder="1" applyAlignment="1">
      <alignment horizontal="center" wrapText="1"/>
    </xf>
    <xf numFmtId="0" fontId="10" fillId="0" borderId="4" xfId="0" applyFont="1" applyBorder="1" applyAlignment="1">
      <alignment horizontal="center" vertical="top" wrapText="1"/>
    </xf>
    <xf numFmtId="0" fontId="10" fillId="0" borderId="2" xfId="0" applyFont="1" applyBorder="1" applyAlignment="1">
      <alignment horizontal="center" vertical="top" wrapText="1"/>
    </xf>
    <xf numFmtId="0" fontId="10" fillId="0" borderId="24" xfId="0" applyFont="1" applyBorder="1" applyAlignment="1">
      <alignment vertical="top" wrapText="1"/>
    </xf>
    <xf numFmtId="0" fontId="10" fillId="0" borderId="24" xfId="0" applyFont="1" applyBorder="1" applyAlignment="1">
      <alignment horizontal="center" vertical="top" wrapText="1"/>
    </xf>
    <xf numFmtId="0" fontId="10" fillId="0" borderId="16" xfId="0" applyFont="1" applyBorder="1" applyAlignment="1">
      <alignment horizontal="center"/>
    </xf>
    <xf numFmtId="0" fontId="9" fillId="0" borderId="17" xfId="0" applyFont="1" applyBorder="1" applyAlignment="1">
      <alignment horizontal="center"/>
    </xf>
    <xf numFmtId="0" fontId="9" fillId="6" borderId="4" xfId="0" applyFont="1" applyFill="1" applyBorder="1" applyAlignment="1">
      <alignment vertical="top" wrapText="1"/>
    </xf>
    <xf numFmtId="165" fontId="0" fillId="2" borderId="9" xfId="0" applyNumberFormat="1" applyFill="1" applyBorder="1" applyAlignment="1">
      <alignment horizontal="right"/>
    </xf>
    <xf numFmtId="165" fontId="0" fillId="2" borderId="5" xfId="0" applyNumberFormat="1" applyFill="1" applyBorder="1" applyAlignment="1">
      <alignment horizontal="right"/>
    </xf>
    <xf numFmtId="165" fontId="0" fillId="3" borderId="5" xfId="0" applyNumberFormat="1" applyFill="1" applyBorder="1" applyAlignment="1">
      <alignment horizontal="right"/>
    </xf>
    <xf numFmtId="165" fontId="0" fillId="4" borderId="5" xfId="0" applyNumberFormat="1" applyFill="1" applyBorder="1" applyAlignment="1">
      <alignment horizontal="right"/>
    </xf>
    <xf numFmtId="165" fontId="0" fillId="4" borderId="8" xfId="0" applyNumberFormat="1" applyFill="1" applyBorder="1" applyAlignment="1">
      <alignment horizontal="right"/>
    </xf>
    <xf numFmtId="165" fontId="0" fillId="3" borderId="9" xfId="0" applyNumberFormat="1" applyFill="1" applyBorder="1" applyAlignment="1">
      <alignment horizontal="right"/>
    </xf>
    <xf numFmtId="165" fontId="0" fillId="4" borderId="9" xfId="0" applyNumberFormat="1" applyFill="1" applyBorder="1" applyAlignment="1">
      <alignment horizontal="right"/>
    </xf>
    <xf numFmtId="165" fontId="0" fillId="0" borderId="0" xfId="0" applyNumberFormat="1" applyAlignment="1">
      <alignment horizontal="right"/>
    </xf>
    <xf numFmtId="165" fontId="0" fillId="3" borderId="7" xfId="0" applyNumberFormat="1" applyFill="1" applyBorder="1" applyAlignment="1">
      <alignment horizontal="right"/>
    </xf>
    <xf numFmtId="165" fontId="0" fillId="4" borderId="7" xfId="0" applyNumberFormat="1" applyFill="1" applyBorder="1" applyAlignment="1">
      <alignment horizontal="right"/>
    </xf>
    <xf numFmtId="165" fontId="0" fillId="4" borderId="10" xfId="0" applyNumberFormat="1" applyFill="1" applyBorder="1" applyAlignment="1">
      <alignment horizontal="right"/>
    </xf>
    <xf numFmtId="165" fontId="0" fillId="2" borderId="8" xfId="0" applyNumberFormat="1" applyFill="1" applyBorder="1" applyAlignment="1">
      <alignment horizontal="right"/>
    </xf>
    <xf numFmtId="165" fontId="0" fillId="3" borderId="8" xfId="0" applyNumberFormat="1" applyFill="1" applyBorder="1" applyAlignment="1">
      <alignment horizontal="right"/>
    </xf>
    <xf numFmtId="0" fontId="12" fillId="3" borderId="5" xfId="0" applyFont="1" applyFill="1" applyBorder="1" applyAlignment="1">
      <alignment horizontal="center"/>
    </xf>
    <xf numFmtId="165" fontId="0" fillId="2" borderId="7" xfId="0" applyNumberFormat="1" applyFill="1" applyBorder="1" applyAlignment="1">
      <alignment horizontal="right"/>
    </xf>
    <xf numFmtId="0" fontId="20" fillId="0" borderId="0" xfId="0" applyFont="1" applyAlignment="1">
      <alignment wrapText="1"/>
    </xf>
    <xf numFmtId="0" fontId="0" fillId="3" borderId="0" xfId="0" applyFill="1"/>
    <xf numFmtId="0" fontId="0" fillId="4" borderId="0" xfId="0" applyFill="1"/>
    <xf numFmtId="0" fontId="25" fillId="2" borderId="5" xfId="0" applyFont="1" applyFill="1" applyBorder="1" applyAlignment="1">
      <alignment horizontal="center"/>
    </xf>
    <xf numFmtId="165" fontId="26" fillId="2" borderId="5" xfId="0" applyNumberFormat="1" applyFont="1" applyFill="1" applyBorder="1" applyAlignment="1">
      <alignment horizontal="right"/>
    </xf>
    <xf numFmtId="165" fontId="26" fillId="2" borderId="9" xfId="0" applyNumberFormat="1" applyFont="1" applyFill="1" applyBorder="1" applyAlignment="1">
      <alignment horizontal="right"/>
    </xf>
    <xf numFmtId="0" fontId="12" fillId="4" borderId="9" xfId="0" applyFont="1" applyFill="1" applyBorder="1" applyAlignment="1">
      <alignment horizontal="center"/>
    </xf>
    <xf numFmtId="0" fontId="15" fillId="2" borderId="5" xfId="0" applyFont="1" applyFill="1" applyBorder="1" applyAlignment="1">
      <alignment horizontal="right"/>
    </xf>
    <xf numFmtId="0" fontId="0" fillId="2" borderId="5" xfId="0" applyFill="1" applyBorder="1"/>
    <xf numFmtId="0" fontId="8" fillId="3" borderId="0" xfId="0" applyFont="1" applyFill="1" applyAlignment="1">
      <alignment horizontal="center"/>
    </xf>
    <xf numFmtId="0" fontId="0" fillId="3" borderId="0" xfId="0" applyFill="1" applyAlignment="1">
      <alignment horizontal="left"/>
    </xf>
    <xf numFmtId="0" fontId="7" fillId="3" borderId="0" xfId="1" applyFill="1" applyAlignment="1" applyProtection="1"/>
    <xf numFmtId="0" fontId="8" fillId="4" borderId="0" xfId="0" applyFont="1" applyFill="1" applyAlignment="1">
      <alignment horizontal="center"/>
    </xf>
    <xf numFmtId="0" fontId="0" fillId="4" borderId="0" xfId="0" applyFill="1" applyAlignment="1">
      <alignment horizontal="left"/>
    </xf>
    <xf numFmtId="0" fontId="7" fillId="4" borderId="0" xfId="1" applyFill="1" applyAlignment="1" applyProtection="1"/>
    <xf numFmtId="1" fontId="9" fillId="6" borderId="4" xfId="0" applyNumberFormat="1" applyFont="1" applyFill="1" applyBorder="1" applyAlignment="1">
      <alignment horizontal="center" vertical="top" wrapText="1"/>
    </xf>
    <xf numFmtId="1" fontId="9" fillId="6" borderId="4" xfId="0" applyNumberFormat="1" applyFont="1" applyFill="1" applyBorder="1" applyAlignment="1">
      <alignment vertical="top" wrapText="1"/>
    </xf>
    <xf numFmtId="1" fontId="9" fillId="0" borderId="4" xfId="0" applyNumberFormat="1" applyFont="1" applyBorder="1" applyAlignment="1">
      <alignment horizontal="center" vertical="top" wrapText="1"/>
    </xf>
    <xf numFmtId="1" fontId="9" fillId="7" borderId="4" xfId="0" applyNumberFormat="1" applyFont="1" applyFill="1" applyBorder="1" applyAlignment="1">
      <alignment horizontal="center" vertical="top" wrapText="1"/>
    </xf>
    <xf numFmtId="0" fontId="10" fillId="0" borderId="4" xfId="0" applyFont="1" applyBorder="1" applyAlignment="1">
      <alignment vertical="center" wrapText="1"/>
    </xf>
    <xf numFmtId="0" fontId="10" fillId="7" borderId="4" xfId="0" applyFont="1" applyFill="1" applyBorder="1" applyAlignment="1">
      <alignment horizontal="center" vertical="center" wrapText="1"/>
    </xf>
    <xf numFmtId="0" fontId="0" fillId="0" borderId="0" xfId="0" applyAlignment="1">
      <alignment horizontal="center"/>
    </xf>
    <xf numFmtId="164" fontId="0" fillId="5" borderId="31" xfId="0" applyNumberFormat="1" applyFill="1" applyBorder="1"/>
    <xf numFmtId="2" fontId="0" fillId="5" borderId="32" xfId="0" applyNumberFormat="1" applyFill="1" applyBorder="1"/>
    <xf numFmtId="165" fontId="0" fillId="5" borderId="32" xfId="0" applyNumberFormat="1" applyFill="1" applyBorder="1"/>
    <xf numFmtId="9" fontId="4" fillId="5" borderId="32" xfId="2" applyFont="1" applyFill="1" applyBorder="1"/>
    <xf numFmtId="165" fontId="8" fillId="5" borderId="23" xfId="3" applyNumberFormat="1" applyFill="1" applyBorder="1"/>
    <xf numFmtId="165" fontId="4" fillId="5" borderId="39" xfId="3" applyNumberFormat="1" applyFont="1" applyFill="1" applyBorder="1"/>
    <xf numFmtId="4" fontId="0" fillId="5" borderId="32" xfId="0" applyNumberFormat="1" applyFill="1" applyBorder="1"/>
    <xf numFmtId="166" fontId="0" fillId="5" borderId="32" xfId="0" applyNumberFormat="1" applyFill="1" applyBorder="1"/>
    <xf numFmtId="0" fontId="8" fillId="0" borderId="51" xfId="3" applyFill="1" applyBorder="1"/>
    <xf numFmtId="0" fontId="0" fillId="0" borderId="51" xfId="0" applyBorder="1"/>
    <xf numFmtId="165" fontId="8" fillId="4" borderId="53" xfId="3" applyNumberFormat="1" applyFill="1" applyBorder="1" applyAlignment="1">
      <alignment horizontal="right"/>
    </xf>
    <xf numFmtId="164" fontId="8" fillId="0" borderId="52" xfId="3" applyNumberFormat="1" applyFill="1" applyBorder="1" applyAlignment="1">
      <alignment horizontal="right"/>
    </xf>
    <xf numFmtId="165" fontId="8" fillId="3" borderId="53" xfId="3" applyNumberFormat="1" applyFill="1" applyBorder="1" applyAlignment="1">
      <alignment horizontal="right"/>
    </xf>
    <xf numFmtId="164" fontId="6" fillId="0" borderId="52" xfId="3" applyNumberFormat="1" applyFont="1" applyFill="1" applyBorder="1" applyAlignment="1">
      <alignment horizontal="right"/>
    </xf>
    <xf numFmtId="0" fontId="0" fillId="0" borderId="52" xfId="0" applyBorder="1"/>
    <xf numFmtId="165" fontId="8" fillId="2" borderId="53" xfId="3" applyNumberFormat="1" applyFill="1" applyBorder="1" applyAlignment="1">
      <alignment horizontal="right"/>
    </xf>
    <xf numFmtId="165" fontId="18" fillId="2" borderId="53" xfId="3" applyNumberFormat="1" applyFont="1" applyFill="1" applyBorder="1" applyAlignment="1">
      <alignment horizontal="right"/>
    </xf>
    <xf numFmtId="0" fontId="0" fillId="0" borderId="54" xfId="0" applyBorder="1"/>
    <xf numFmtId="0" fontId="0" fillId="0" borderId="55" xfId="0" applyBorder="1"/>
    <xf numFmtId="0" fontId="0" fillId="0" borderId="48" xfId="0" applyBorder="1"/>
    <xf numFmtId="0" fontId="0" fillId="5" borderId="37" xfId="0" applyFill="1" applyBorder="1"/>
    <xf numFmtId="0" fontId="0" fillId="5" borderId="38" xfId="0" applyFill="1" applyBorder="1"/>
    <xf numFmtId="0" fontId="0" fillId="5" borderId="40" xfId="0" applyFill="1" applyBorder="1"/>
    <xf numFmtId="0" fontId="8" fillId="5" borderId="21" xfId="3" applyFill="1" applyBorder="1" applyAlignment="1"/>
    <xf numFmtId="9" fontId="4" fillId="5" borderId="59" xfId="2" applyFont="1" applyFill="1" applyBorder="1" applyAlignment="1">
      <alignment horizontal="right"/>
    </xf>
    <xf numFmtId="9" fontId="4" fillId="5" borderId="31" xfId="2" applyFont="1" applyFill="1" applyBorder="1"/>
    <xf numFmtId="164" fontId="0" fillId="5" borderId="7" xfId="0" applyNumberFormat="1" applyFill="1" applyBorder="1"/>
    <xf numFmtId="0" fontId="13" fillId="10" borderId="5" xfId="0" applyFont="1" applyFill="1" applyBorder="1" applyAlignment="1">
      <alignment horizontal="center"/>
    </xf>
    <xf numFmtId="165" fontId="5" fillId="10" borderId="7" xfId="0" applyNumberFormat="1" applyFont="1" applyFill="1" applyBorder="1" applyAlignment="1">
      <alignment horizontal="right"/>
    </xf>
    <xf numFmtId="0" fontId="0" fillId="5" borderId="1" xfId="0" applyFill="1" applyBorder="1" applyAlignment="1">
      <alignment horizontal="center"/>
    </xf>
    <xf numFmtId="164" fontId="0" fillId="5" borderId="1" xfId="0" applyNumberFormat="1" applyFill="1" applyBorder="1" applyAlignment="1">
      <alignment horizontal="center"/>
    </xf>
    <xf numFmtId="0" fontId="16" fillId="5" borderId="61" xfId="0" applyFont="1" applyFill="1" applyBorder="1" applyAlignment="1">
      <alignment horizontal="left"/>
    </xf>
    <xf numFmtId="0" fontId="16" fillId="5" borderId="60" xfId="0" applyFont="1" applyFill="1" applyBorder="1" applyAlignment="1">
      <alignment horizontal="left"/>
    </xf>
    <xf numFmtId="0" fontId="0" fillId="5" borderId="61" xfId="0" applyFill="1" applyBorder="1" applyAlignment="1">
      <alignment horizontal="right"/>
    </xf>
    <xf numFmtId="0" fontId="0" fillId="5" borderId="62" xfId="0" applyFill="1" applyBorder="1" applyAlignment="1">
      <alignment horizontal="right"/>
    </xf>
    <xf numFmtId="0" fontId="16" fillId="5" borderId="0" xfId="0" applyFont="1" applyFill="1" applyAlignment="1">
      <alignment horizontal="center"/>
    </xf>
    <xf numFmtId="0" fontId="0" fillId="5" borderId="0" xfId="0" applyFill="1" applyAlignment="1">
      <alignment horizontal="right"/>
    </xf>
    <xf numFmtId="0" fontId="0" fillId="5" borderId="63" xfId="0" applyFill="1" applyBorder="1" applyAlignment="1">
      <alignment horizontal="right"/>
    </xf>
    <xf numFmtId="0" fontId="7" fillId="5" borderId="66" xfId="1" applyFill="1" applyBorder="1" applyAlignment="1" applyProtection="1">
      <alignment horizontal="left"/>
    </xf>
    <xf numFmtId="0" fontId="7" fillId="5" borderId="64" xfId="1" applyFill="1" applyBorder="1" applyAlignment="1" applyProtection="1">
      <alignment horizontal="left"/>
    </xf>
    <xf numFmtId="0" fontId="0" fillId="5" borderId="64" xfId="0" applyFill="1" applyBorder="1" applyAlignment="1">
      <alignment horizontal="right"/>
    </xf>
    <xf numFmtId="0" fontId="7" fillId="5" borderId="67" xfId="1" applyFill="1" applyBorder="1" applyAlignment="1" applyProtection="1">
      <alignment horizontal="left"/>
    </xf>
    <xf numFmtId="0" fontId="7" fillId="5" borderId="0" xfId="1" applyFill="1" applyBorder="1" applyAlignment="1" applyProtection="1">
      <alignment horizontal="left"/>
    </xf>
    <xf numFmtId="0" fontId="7" fillId="5" borderId="68" xfId="1" applyFill="1" applyBorder="1" applyAlignment="1" applyProtection="1">
      <alignment horizontal="left"/>
    </xf>
    <xf numFmtId="0" fontId="0" fillId="5" borderId="19" xfId="0" applyFill="1" applyBorder="1" applyAlignment="1">
      <alignment horizontal="right"/>
    </xf>
    <xf numFmtId="0" fontId="0" fillId="0" borderId="67" xfId="0" applyBorder="1" applyAlignment="1">
      <alignment horizontal="right"/>
    </xf>
    <xf numFmtId="164" fontId="0" fillId="5" borderId="56" xfId="0" applyNumberFormat="1" applyFill="1" applyBorder="1"/>
    <xf numFmtId="164" fontId="0" fillId="2" borderId="7" xfId="0" applyNumberFormat="1" applyFill="1" applyBorder="1"/>
    <xf numFmtId="164" fontId="8" fillId="5" borderId="3" xfId="3" applyNumberFormat="1" applyFill="1"/>
    <xf numFmtId="164" fontId="0" fillId="5" borderId="69" xfId="0" applyNumberFormat="1" applyFill="1" applyBorder="1"/>
    <xf numFmtId="164" fontId="0" fillId="5" borderId="71" xfId="0" applyNumberFormat="1" applyFill="1" applyBorder="1"/>
    <xf numFmtId="8" fontId="0" fillId="5" borderId="72" xfId="0" applyNumberFormat="1" applyFill="1" applyBorder="1" applyAlignment="1">
      <alignment horizontal="right"/>
    </xf>
    <xf numFmtId="0" fontId="24" fillId="5" borderId="73" xfId="0" applyFont="1" applyFill="1" applyBorder="1" applyAlignment="1">
      <alignment horizontal="center"/>
    </xf>
    <xf numFmtId="0" fontId="0" fillId="0" borderId="0" xfId="0" applyAlignment="1">
      <alignment horizontal="left"/>
    </xf>
    <xf numFmtId="0" fontId="8" fillId="0" borderId="0" xfId="3" applyFill="1" applyBorder="1" applyAlignment="1">
      <alignment wrapText="1"/>
    </xf>
    <xf numFmtId="0" fontId="0" fillId="0" borderId="0" xfId="0" applyAlignment="1">
      <alignment wrapText="1"/>
    </xf>
    <xf numFmtId="0" fontId="27" fillId="5" borderId="0" xfId="0" applyFont="1" applyFill="1" applyAlignment="1">
      <alignment horizontal="left"/>
    </xf>
    <xf numFmtId="0" fontId="27" fillId="5" borderId="65" xfId="0" applyFont="1" applyFill="1" applyBorder="1" applyAlignment="1">
      <alignment horizontal="left"/>
    </xf>
    <xf numFmtId="0" fontId="0" fillId="5" borderId="74" xfId="0" applyFill="1" applyBorder="1" applyAlignment="1">
      <alignment horizontal="right"/>
    </xf>
    <xf numFmtId="0" fontId="8" fillId="0" borderId="0" xfId="3" applyBorder="1"/>
    <xf numFmtId="165" fontId="8" fillId="4" borderId="0" xfId="3" applyNumberFormat="1" applyFill="1" applyBorder="1" applyAlignment="1">
      <alignment horizontal="right"/>
    </xf>
    <xf numFmtId="165" fontId="6" fillId="10" borderId="53" xfId="3" applyNumberFormat="1" applyFont="1" applyFill="1" applyBorder="1" applyAlignment="1">
      <alignment horizontal="right"/>
    </xf>
    <xf numFmtId="0" fontId="8" fillId="0" borderId="54" xfId="3" applyBorder="1"/>
    <xf numFmtId="165" fontId="8" fillId="4" borderId="79" xfId="3" applyNumberFormat="1" applyFill="1" applyBorder="1" applyAlignment="1">
      <alignment horizontal="right"/>
    </xf>
    <xf numFmtId="165" fontId="8" fillId="3" borderId="79" xfId="3" applyNumberFormat="1" applyFill="1" applyBorder="1" applyAlignment="1">
      <alignment horizontal="right"/>
    </xf>
    <xf numFmtId="165" fontId="8" fillId="2" borderId="79" xfId="3" applyNumberFormat="1" applyFill="1" applyBorder="1" applyAlignment="1">
      <alignment horizontal="right"/>
    </xf>
    <xf numFmtId="165" fontId="18" fillId="2" borderId="79" xfId="3" applyNumberFormat="1" applyFont="1" applyFill="1" applyBorder="1" applyAlignment="1">
      <alignment horizontal="right"/>
    </xf>
    <xf numFmtId="165" fontId="18" fillId="2" borderId="80" xfId="3" applyNumberFormat="1" applyFont="1" applyFill="1" applyBorder="1" applyAlignment="1">
      <alignment horizontal="right"/>
    </xf>
    <xf numFmtId="0" fontId="8" fillId="0" borderId="81" xfId="3" applyBorder="1"/>
    <xf numFmtId="0" fontId="27" fillId="0" borderId="18" xfId="0" applyFont="1" applyBorder="1" applyAlignment="1">
      <alignment horizontal="right"/>
    </xf>
    <xf numFmtId="0" fontId="27" fillId="0" borderId="29" xfId="0" applyFont="1" applyBorder="1" applyAlignment="1">
      <alignment horizontal="left"/>
    </xf>
    <xf numFmtId="0" fontId="28" fillId="0" borderId="30" xfId="0" applyFont="1" applyBorder="1" applyAlignment="1">
      <alignment horizontal="right"/>
    </xf>
    <xf numFmtId="0" fontId="27" fillId="0" borderId="28" xfId="0" applyFont="1" applyBorder="1" applyAlignment="1">
      <alignment horizontal="right"/>
    </xf>
    <xf numFmtId="165" fontId="27" fillId="0" borderId="28" xfId="0" applyNumberFormat="1" applyFont="1" applyBorder="1" applyAlignment="1">
      <alignment horizontal="right"/>
    </xf>
    <xf numFmtId="165" fontId="28" fillId="0" borderId="30" xfId="0" applyNumberFormat="1" applyFont="1" applyBorder="1"/>
    <xf numFmtId="0" fontId="0" fillId="0" borderId="0" xfId="0" applyAlignment="1">
      <alignment vertical="top" wrapText="1"/>
    </xf>
    <xf numFmtId="0" fontId="14" fillId="0" borderId="0" xfId="0" applyFont="1" applyAlignment="1">
      <alignment wrapText="1"/>
    </xf>
    <xf numFmtId="0" fontId="22" fillId="0" borderId="0" xfId="0" applyFont="1" applyAlignment="1">
      <alignment wrapText="1"/>
    </xf>
    <xf numFmtId="0" fontId="8" fillId="0" borderId="0" xfId="0" applyFont="1" applyAlignment="1">
      <alignment horizontal="left"/>
    </xf>
    <xf numFmtId="0" fontId="0" fillId="0" borderId="90" xfId="0" applyBorder="1" applyAlignment="1">
      <alignment horizontal="right"/>
    </xf>
    <xf numFmtId="0" fontId="8" fillId="0" borderId="0" xfId="3" applyFill="1" applyBorder="1"/>
    <xf numFmtId="0" fontId="0" fillId="0" borderId="91" xfId="0" applyBorder="1"/>
    <xf numFmtId="165" fontId="6" fillId="11" borderId="92" xfId="3" applyNumberFormat="1" applyFont="1" applyFill="1" applyBorder="1" applyAlignment="1">
      <alignment horizontal="right"/>
    </xf>
    <xf numFmtId="165" fontId="0" fillId="5" borderId="39" xfId="0" applyNumberFormat="1" applyFill="1" applyBorder="1"/>
    <xf numFmtId="165" fontId="6" fillId="0" borderId="93" xfId="3" applyNumberFormat="1" applyFont="1" applyFill="1" applyBorder="1" applyAlignment="1">
      <alignment horizontal="right"/>
    </xf>
    <xf numFmtId="165" fontId="0" fillId="9" borderId="94" xfId="0" applyNumberFormat="1" applyFill="1" applyBorder="1" applyAlignment="1">
      <alignment horizontal="right"/>
    </xf>
    <xf numFmtId="165" fontId="0" fillId="4" borderId="95" xfId="0" applyNumberFormat="1" applyFill="1" applyBorder="1" applyAlignment="1">
      <alignment horizontal="right"/>
    </xf>
    <xf numFmtId="165" fontId="0" fillId="4" borderId="96" xfId="0" applyNumberFormat="1" applyFill="1" applyBorder="1" applyAlignment="1">
      <alignment horizontal="right"/>
    </xf>
    <xf numFmtId="165" fontId="0" fillId="4" borderId="97" xfId="0" applyNumberFormat="1" applyFill="1" applyBorder="1" applyAlignment="1">
      <alignment horizontal="right"/>
    </xf>
    <xf numFmtId="165" fontId="0" fillId="3" borderId="10" xfId="0" applyNumberFormat="1" applyFill="1" applyBorder="1" applyAlignment="1">
      <alignment horizontal="right"/>
    </xf>
    <xf numFmtId="165" fontId="0" fillId="3" borderId="96" xfId="0" applyNumberFormat="1" applyFill="1" applyBorder="1" applyAlignment="1">
      <alignment horizontal="right"/>
    </xf>
    <xf numFmtId="165" fontId="0" fillId="3" borderId="97" xfId="0" applyNumberFormat="1" applyFill="1" applyBorder="1" applyAlignment="1">
      <alignment horizontal="right"/>
    </xf>
    <xf numFmtId="165" fontId="0" fillId="2" borderId="10" xfId="0" applyNumberFormat="1" applyFill="1" applyBorder="1" applyAlignment="1">
      <alignment horizontal="right"/>
    </xf>
    <xf numFmtId="165" fontId="0" fillId="2" borderId="96" xfId="0" applyNumberFormat="1" applyFill="1" applyBorder="1" applyAlignment="1">
      <alignment horizontal="right"/>
    </xf>
    <xf numFmtId="165" fontId="0" fillId="2" borderId="97" xfId="0" applyNumberFormat="1" applyFill="1" applyBorder="1" applyAlignment="1">
      <alignment horizontal="right"/>
    </xf>
    <xf numFmtId="165" fontId="0" fillId="2" borderId="98" xfId="0" applyNumberFormat="1" applyFill="1" applyBorder="1" applyAlignment="1">
      <alignment horizontal="right"/>
    </xf>
    <xf numFmtId="164" fontId="8" fillId="0" borderId="99" xfId="3" applyNumberFormat="1" applyFill="1" applyBorder="1" applyAlignment="1">
      <alignment horizontal="right"/>
    </xf>
    <xf numFmtId="0" fontId="27" fillId="0" borderId="15" xfId="0" applyFont="1" applyBorder="1" applyAlignment="1">
      <alignment vertical="center"/>
    </xf>
    <xf numFmtId="0" fontId="27" fillId="0" borderId="0" xfId="0" applyFont="1" applyAlignment="1">
      <alignment vertical="center"/>
    </xf>
    <xf numFmtId="165" fontId="0" fillId="4" borderId="100" xfId="0" applyNumberFormat="1" applyFill="1" applyBorder="1" applyAlignment="1">
      <alignment horizontal="right"/>
    </xf>
    <xf numFmtId="165" fontId="8" fillId="4" borderId="101" xfId="3" applyNumberFormat="1" applyFill="1" applyBorder="1" applyAlignment="1">
      <alignment horizontal="right"/>
    </xf>
    <xf numFmtId="165" fontId="8" fillId="3" borderId="101" xfId="3" applyNumberFormat="1" applyFill="1" applyBorder="1" applyAlignment="1">
      <alignment horizontal="right"/>
    </xf>
    <xf numFmtId="165" fontId="8" fillId="2" borderId="101" xfId="3" applyNumberFormat="1" applyFill="1" applyBorder="1" applyAlignment="1">
      <alignment horizontal="right"/>
    </xf>
    <xf numFmtId="165" fontId="18" fillId="2" borderId="101" xfId="3" applyNumberFormat="1" applyFont="1" applyFill="1" applyBorder="1" applyAlignment="1">
      <alignment horizontal="right"/>
    </xf>
    <xf numFmtId="165" fontId="6" fillId="10" borderId="101" xfId="3" applyNumberFormat="1" applyFont="1" applyFill="1" applyBorder="1" applyAlignment="1">
      <alignment horizontal="right"/>
    </xf>
    <xf numFmtId="165" fontId="0" fillId="9" borderId="101" xfId="0" applyNumberFormat="1" applyFill="1" applyBorder="1" applyAlignment="1">
      <alignment horizontal="right"/>
    </xf>
    <xf numFmtId="165" fontId="0" fillId="3" borderId="102" xfId="0" applyNumberFormat="1" applyFill="1" applyBorder="1" applyAlignment="1">
      <alignment horizontal="right"/>
    </xf>
    <xf numFmtId="165" fontId="0" fillId="0" borderId="101" xfId="0" applyNumberFormat="1" applyBorder="1" applyAlignment="1">
      <alignment horizontal="right"/>
    </xf>
    <xf numFmtId="165" fontId="0" fillId="4" borderId="102" xfId="0" applyNumberFormat="1" applyFill="1" applyBorder="1" applyAlignment="1">
      <alignment horizontal="right"/>
    </xf>
    <xf numFmtId="165" fontId="0" fillId="2" borderId="102" xfId="0" applyNumberFormat="1" applyFill="1" applyBorder="1" applyAlignment="1">
      <alignment horizontal="right"/>
    </xf>
    <xf numFmtId="165" fontId="26" fillId="2" borderId="102" xfId="0" applyNumberFormat="1" applyFont="1" applyFill="1" applyBorder="1" applyAlignment="1">
      <alignment horizontal="right"/>
    </xf>
    <xf numFmtId="165" fontId="26" fillId="2" borderId="103" xfId="0" applyNumberFormat="1" applyFont="1" applyFill="1" applyBorder="1" applyAlignment="1">
      <alignment horizontal="right"/>
    </xf>
    <xf numFmtId="165" fontId="5" fillId="10" borderId="104" xfId="0" applyNumberFormat="1" applyFont="1" applyFill="1" applyBorder="1" applyAlignment="1">
      <alignment horizontal="right"/>
    </xf>
    <xf numFmtId="0" fontId="0" fillId="0" borderId="105" xfId="0" applyBorder="1"/>
    <xf numFmtId="0" fontId="0" fillId="0" borderId="106" xfId="0" applyBorder="1"/>
    <xf numFmtId="0" fontId="8" fillId="0" borderId="45" xfId="3" applyBorder="1"/>
    <xf numFmtId="0" fontId="0" fillId="0" borderId="107" xfId="0" applyBorder="1"/>
    <xf numFmtId="165" fontId="0" fillId="4" borderId="108" xfId="0" applyNumberFormat="1" applyFill="1" applyBorder="1" applyAlignment="1">
      <alignment horizontal="right"/>
    </xf>
    <xf numFmtId="165" fontId="0" fillId="4" borderId="109" xfId="0" applyNumberFormat="1" applyFill="1" applyBorder="1" applyAlignment="1">
      <alignment horizontal="right"/>
    </xf>
    <xf numFmtId="164" fontId="8" fillId="5" borderId="23" xfId="4" applyNumberFormat="1" applyFont="1" applyFill="1" applyBorder="1"/>
    <xf numFmtId="165" fontId="0" fillId="3" borderId="100" xfId="0" applyNumberFormat="1" applyFill="1" applyBorder="1" applyAlignment="1">
      <alignment horizontal="right"/>
    </xf>
    <xf numFmtId="165" fontId="0" fillId="9" borderId="0" xfId="0" applyNumberFormat="1" applyFill="1" applyAlignment="1">
      <alignment horizontal="right"/>
    </xf>
    <xf numFmtId="165" fontId="0" fillId="2" borderId="100" xfId="0" applyNumberFormat="1" applyFill="1" applyBorder="1" applyAlignment="1">
      <alignment horizontal="right"/>
    </xf>
    <xf numFmtId="165" fontId="0" fillId="4" borderId="0" xfId="0" applyNumberFormat="1" applyFill="1" applyAlignment="1">
      <alignment horizontal="right"/>
    </xf>
    <xf numFmtId="165" fontId="0" fillId="3" borderId="0" xfId="0" applyNumberFormat="1" applyFill="1" applyAlignment="1">
      <alignment horizontal="right"/>
    </xf>
    <xf numFmtId="165" fontId="0" fillId="2" borderId="0" xfId="0" applyNumberFormat="1" applyFill="1" applyAlignment="1">
      <alignment horizontal="right"/>
    </xf>
    <xf numFmtId="1" fontId="0" fillId="5" borderId="32" xfId="0" applyNumberFormat="1" applyFill="1" applyBorder="1"/>
    <xf numFmtId="0" fontId="15" fillId="5" borderId="70" xfId="0" applyFont="1" applyFill="1" applyBorder="1" applyAlignment="1">
      <alignment horizontal="left" wrapText="1"/>
    </xf>
    <xf numFmtId="0" fontId="21" fillId="5" borderId="0" xfId="0" applyFont="1" applyFill="1" applyAlignment="1">
      <alignment horizontal="center"/>
    </xf>
    <xf numFmtId="0" fontId="21" fillId="5" borderId="49" xfId="0" applyFont="1" applyFill="1" applyBorder="1" applyAlignment="1">
      <alignment horizontal="left"/>
    </xf>
    <xf numFmtId="0" fontId="21" fillId="5" borderId="114" xfId="0" applyFont="1" applyFill="1" applyBorder="1" applyAlignment="1">
      <alignment horizontal="center"/>
    </xf>
    <xf numFmtId="0" fontId="8" fillId="9" borderId="0" xfId="3" applyFill="1" applyBorder="1" applyAlignment="1"/>
    <xf numFmtId="165" fontId="8" fillId="9" borderId="0" xfId="3" applyNumberFormat="1" applyFill="1" applyBorder="1"/>
    <xf numFmtId="0" fontId="29" fillId="0" borderId="0" xfId="0" applyFont="1" applyAlignment="1">
      <alignment vertical="top" wrapText="1"/>
    </xf>
    <xf numFmtId="0" fontId="9" fillId="0" borderId="25" xfId="0" applyFont="1" applyBorder="1"/>
    <xf numFmtId="0" fontId="24" fillId="0" borderId="0" xfId="0" applyFont="1" applyAlignment="1">
      <alignment horizontal="left"/>
    </xf>
    <xf numFmtId="164" fontId="0" fillId="0" borderId="0" xfId="0" applyNumberFormat="1" applyAlignment="1">
      <alignment horizontal="center"/>
    </xf>
    <xf numFmtId="0" fontId="8" fillId="0" borderId="0" xfId="3" applyFill="1" applyBorder="1" applyAlignment="1">
      <alignment horizontal="center" wrapText="1"/>
    </xf>
    <xf numFmtId="165" fontId="8" fillId="5" borderId="33" xfId="3" applyNumberFormat="1" applyFill="1" applyBorder="1" applyAlignment="1">
      <alignment horizontal="right"/>
    </xf>
    <xf numFmtId="165" fontId="8" fillId="5" borderId="3" xfId="3" applyNumberFormat="1" applyFill="1" applyAlignment="1">
      <alignment horizontal="right"/>
    </xf>
    <xf numFmtId="0" fontId="8" fillId="5" borderId="35" xfId="0" applyFont="1" applyFill="1" applyBorder="1" applyAlignment="1">
      <alignment horizontal="center"/>
    </xf>
    <xf numFmtId="0" fontId="8" fillId="5" borderId="12" xfId="0" applyFont="1" applyFill="1" applyBorder="1" applyAlignment="1">
      <alignment horizontal="center"/>
    </xf>
    <xf numFmtId="0" fontId="8" fillId="5" borderId="36" xfId="0" applyFont="1" applyFill="1" applyBorder="1" applyAlignment="1">
      <alignment horizontal="center"/>
    </xf>
    <xf numFmtId="165" fontId="0" fillId="5" borderId="40" xfId="0" applyNumberFormat="1" applyFill="1" applyBorder="1" applyAlignment="1">
      <alignment horizontal="right"/>
    </xf>
    <xf numFmtId="165" fontId="0" fillId="5" borderId="14" xfId="0" applyNumberFormat="1" applyFill="1" applyBorder="1" applyAlignment="1">
      <alignment horizontal="right"/>
    </xf>
    <xf numFmtId="165" fontId="0" fillId="5" borderId="41" xfId="0" applyNumberFormat="1" applyFill="1" applyBorder="1" applyAlignment="1">
      <alignment horizontal="right"/>
    </xf>
    <xf numFmtId="165" fontId="0" fillId="5" borderId="26" xfId="0" applyNumberFormat="1" applyFill="1" applyBorder="1" applyAlignment="1">
      <alignment horizontal="right"/>
    </xf>
    <xf numFmtId="0" fontId="0" fillId="0" borderId="45" xfId="0" applyBorder="1"/>
    <xf numFmtId="0" fontId="0" fillId="0" borderId="42" xfId="0" applyBorder="1"/>
    <xf numFmtId="0" fontId="18" fillId="2" borderId="49" xfId="0" applyFont="1" applyFill="1" applyBorder="1" applyAlignment="1">
      <alignment horizontal="center"/>
    </xf>
    <xf numFmtId="0" fontId="18" fillId="2" borderId="11" xfId="0" applyFont="1" applyFill="1" applyBorder="1" applyAlignment="1">
      <alignment horizontal="center"/>
    </xf>
    <xf numFmtId="0" fontId="18" fillId="2" borderId="34" xfId="0" applyFont="1" applyFill="1" applyBorder="1" applyAlignment="1">
      <alignment horizontal="center"/>
    </xf>
    <xf numFmtId="0" fontId="18" fillId="3" borderId="49" xfId="0" applyFont="1" applyFill="1" applyBorder="1" applyAlignment="1">
      <alignment horizontal="center"/>
    </xf>
    <xf numFmtId="0" fontId="18" fillId="3" borderId="11" xfId="0" applyFont="1" applyFill="1" applyBorder="1" applyAlignment="1">
      <alignment horizontal="center"/>
    </xf>
    <xf numFmtId="0" fontId="18" fillId="3" borderId="34" xfId="0" applyFont="1" applyFill="1" applyBorder="1" applyAlignment="1">
      <alignment horizontal="center"/>
    </xf>
    <xf numFmtId="165" fontId="0" fillId="5" borderId="37" xfId="0" applyNumberFormat="1" applyFill="1" applyBorder="1" applyAlignment="1">
      <alignment horizontal="right"/>
    </xf>
    <xf numFmtId="165" fontId="0" fillId="5" borderId="13" xfId="0" applyNumberFormat="1" applyFill="1" applyBorder="1" applyAlignment="1">
      <alignment horizontal="right"/>
    </xf>
    <xf numFmtId="165" fontId="8" fillId="5" borderId="35" xfId="0" applyNumberFormat="1" applyFont="1" applyFill="1" applyBorder="1" applyAlignment="1">
      <alignment horizontal="center"/>
    </xf>
    <xf numFmtId="165" fontId="8" fillId="5" borderId="12" xfId="0" applyNumberFormat="1" applyFont="1" applyFill="1" applyBorder="1" applyAlignment="1">
      <alignment horizontal="center"/>
    </xf>
    <xf numFmtId="165" fontId="8" fillId="5" borderId="36" xfId="0" applyNumberFormat="1" applyFont="1" applyFill="1" applyBorder="1" applyAlignment="1">
      <alignment horizontal="center"/>
    </xf>
    <xf numFmtId="165" fontId="0" fillId="5" borderId="40" xfId="0" applyNumberFormat="1" applyFill="1" applyBorder="1" applyAlignment="1">
      <alignment horizontal="center"/>
    </xf>
    <xf numFmtId="165" fontId="0" fillId="5" borderId="14" xfId="0" applyNumberFormat="1" applyFill="1" applyBorder="1" applyAlignment="1">
      <alignment horizontal="center"/>
    </xf>
    <xf numFmtId="165" fontId="0" fillId="5" borderId="38" xfId="0" applyNumberFormat="1" applyFill="1" applyBorder="1" applyAlignment="1">
      <alignment horizontal="right"/>
    </xf>
    <xf numFmtId="165" fontId="0" fillId="5" borderId="9" xfId="0" applyNumberFormat="1" applyFill="1" applyBorder="1" applyAlignment="1">
      <alignment horizontal="right"/>
    </xf>
    <xf numFmtId="0" fontId="0" fillId="5" borderId="41" xfId="0" applyFill="1" applyBorder="1" applyAlignment="1">
      <alignment horizontal="right"/>
    </xf>
    <xf numFmtId="0" fontId="0" fillId="5" borderId="26" xfId="0" applyFill="1" applyBorder="1" applyAlignment="1">
      <alignment horizontal="right"/>
    </xf>
    <xf numFmtId="0" fontId="21" fillId="0" borderId="0" xfId="0" applyFont="1" applyAlignment="1">
      <alignment horizontal="center"/>
    </xf>
    <xf numFmtId="0" fontId="19" fillId="0" borderId="48" xfId="0" applyFont="1" applyBorder="1" applyAlignment="1">
      <alignment horizontal="center"/>
    </xf>
    <xf numFmtId="0" fontId="0" fillId="5" borderId="10" xfId="0" applyFill="1" applyBorder="1" applyAlignment="1">
      <alignment horizontal="right"/>
    </xf>
    <xf numFmtId="0" fontId="0" fillId="5" borderId="9" xfId="0" applyFill="1" applyBorder="1" applyAlignment="1">
      <alignment horizontal="right"/>
    </xf>
    <xf numFmtId="0" fontId="8" fillId="3" borderId="49" xfId="0" applyFont="1" applyFill="1" applyBorder="1" applyAlignment="1">
      <alignment horizontal="center"/>
    </xf>
    <xf numFmtId="0" fontId="8" fillId="3" borderId="11" xfId="0" applyFont="1" applyFill="1" applyBorder="1" applyAlignment="1">
      <alignment horizontal="center"/>
    </xf>
    <xf numFmtId="0" fontId="8" fillId="3" borderId="34" xfId="0" applyFont="1" applyFill="1" applyBorder="1" applyAlignment="1">
      <alignment horizontal="center"/>
    </xf>
    <xf numFmtId="0" fontId="8" fillId="4" borderId="49" xfId="0" applyFont="1" applyFill="1" applyBorder="1" applyAlignment="1">
      <alignment horizontal="center"/>
    </xf>
    <xf numFmtId="0" fontId="8" fillId="4" borderId="11" xfId="0" applyFont="1" applyFill="1" applyBorder="1" applyAlignment="1">
      <alignment horizontal="center"/>
    </xf>
    <xf numFmtId="0" fontId="18" fillId="4" borderId="49" xfId="0" applyFont="1" applyFill="1" applyBorder="1" applyAlignment="1">
      <alignment horizontal="center"/>
    </xf>
    <xf numFmtId="0" fontId="18" fillId="4" borderId="11" xfId="0" applyFont="1" applyFill="1" applyBorder="1" applyAlignment="1">
      <alignment horizontal="center"/>
    </xf>
    <xf numFmtId="0" fontId="18" fillId="4" borderId="34" xfId="0" applyFont="1" applyFill="1" applyBorder="1" applyAlignment="1">
      <alignment horizontal="center"/>
    </xf>
    <xf numFmtId="0" fontId="23" fillId="0" borderId="0" xfId="3" applyFont="1" applyFill="1" applyBorder="1" applyAlignment="1">
      <alignment horizontal="left" wrapText="1"/>
    </xf>
    <xf numFmtId="0" fontId="0" fillId="5" borderId="40" xfId="0" applyFill="1" applyBorder="1" applyAlignment="1">
      <alignment horizontal="right"/>
    </xf>
    <xf numFmtId="0" fontId="0" fillId="5" borderId="14" xfId="0" applyFill="1" applyBorder="1" applyAlignment="1">
      <alignment horizontal="right"/>
    </xf>
    <xf numFmtId="0" fontId="8" fillId="5" borderId="33" xfId="3" applyFill="1" applyBorder="1" applyAlignment="1">
      <alignment horizontal="right"/>
    </xf>
    <xf numFmtId="0" fontId="8" fillId="5" borderId="3" xfId="3" applyFill="1" applyAlignment="1">
      <alignment horizontal="right"/>
    </xf>
    <xf numFmtId="165" fontId="8" fillId="5" borderId="21" xfId="3" applyNumberFormat="1" applyFill="1" applyBorder="1" applyAlignment="1">
      <alignment horizontal="right"/>
    </xf>
    <xf numFmtId="165" fontId="8" fillId="5" borderId="22" xfId="3" applyNumberFormat="1" applyFill="1" applyBorder="1" applyAlignment="1">
      <alignment horizontal="right"/>
    </xf>
    <xf numFmtId="0" fontId="0" fillId="0" borderId="43" xfId="0" applyBorder="1"/>
    <xf numFmtId="0" fontId="0" fillId="0" borderId="44" xfId="0" applyBorder="1"/>
    <xf numFmtId="0" fontId="0" fillId="0" borderId="43" xfId="0" applyBorder="1" applyAlignment="1">
      <alignment horizontal="left"/>
    </xf>
    <xf numFmtId="0" fontId="0" fillId="0" borderId="44" xfId="0" applyBorder="1" applyAlignment="1">
      <alignment horizontal="left"/>
    </xf>
    <xf numFmtId="0" fontId="0" fillId="0" borderId="110" xfId="0" applyBorder="1"/>
    <xf numFmtId="0" fontId="0" fillId="0" borderId="111" xfId="0" applyBorder="1"/>
    <xf numFmtId="0" fontId="0" fillId="0" borderId="47" xfId="0" applyBorder="1"/>
    <xf numFmtId="0" fontId="0" fillId="0" borderId="51" xfId="0" applyBorder="1"/>
    <xf numFmtId="0" fontId="0" fillId="0" borderId="50" xfId="0" applyBorder="1"/>
    <xf numFmtId="0" fontId="8" fillId="0" borderId="112" xfId="3" applyBorder="1"/>
    <xf numFmtId="0" fontId="8" fillId="0" borderId="113" xfId="3" applyBorder="1"/>
    <xf numFmtId="0" fontId="0" fillId="0" borderId="2" xfId="0" applyBorder="1"/>
    <xf numFmtId="0" fontId="0" fillId="0" borderId="46" xfId="0" applyBorder="1"/>
    <xf numFmtId="0" fontId="29" fillId="0" borderId="82" xfId="0" applyFont="1" applyBorder="1" applyAlignment="1">
      <alignment horizontal="left" vertical="top" wrapText="1"/>
    </xf>
    <xf numFmtId="0" fontId="29" fillId="0" borderId="83" xfId="0" applyFont="1" applyBorder="1" applyAlignment="1">
      <alignment horizontal="left" vertical="top" wrapText="1"/>
    </xf>
    <xf numFmtId="0" fontId="29" fillId="0" borderId="84" xfId="0" applyFont="1" applyBorder="1" applyAlignment="1">
      <alignment horizontal="left" vertical="top" wrapText="1"/>
    </xf>
    <xf numFmtId="0" fontId="29" fillId="0" borderId="85" xfId="0" applyFont="1" applyBorder="1" applyAlignment="1">
      <alignment horizontal="left" vertical="top" wrapText="1"/>
    </xf>
    <xf numFmtId="0" fontId="29" fillId="0" borderId="0" xfId="0" applyFont="1" applyAlignment="1">
      <alignment horizontal="left" vertical="top" wrapText="1"/>
    </xf>
    <xf numFmtId="0" fontId="29" fillId="0" borderId="86" xfId="0" applyFont="1" applyBorder="1" applyAlignment="1">
      <alignment horizontal="left" vertical="top" wrapText="1"/>
    </xf>
    <xf numFmtId="0" fontId="29" fillId="0" borderId="87" xfId="0" applyFont="1" applyBorder="1" applyAlignment="1">
      <alignment horizontal="left" vertical="top" wrapText="1"/>
    </xf>
    <xf numFmtId="0" fontId="29" fillId="0" borderId="88" xfId="0" applyFont="1" applyBorder="1" applyAlignment="1">
      <alignment horizontal="left" vertical="top" wrapText="1"/>
    </xf>
    <xf numFmtId="0" fontId="29" fillId="0" borderId="89" xfId="0" applyFont="1" applyBorder="1" applyAlignment="1">
      <alignment horizontal="left" vertical="top" wrapText="1"/>
    </xf>
    <xf numFmtId="0" fontId="27" fillId="0" borderId="57" xfId="0" applyFont="1" applyBorder="1" applyAlignment="1">
      <alignment horizontal="center"/>
    </xf>
    <xf numFmtId="0" fontId="27" fillId="0" borderId="58" xfId="0" applyFont="1" applyBorder="1" applyAlignment="1">
      <alignment horizontal="center"/>
    </xf>
    <xf numFmtId="0" fontId="8" fillId="0" borderId="75" xfId="3" applyBorder="1"/>
    <xf numFmtId="0" fontId="8" fillId="0" borderId="76" xfId="3" applyBorder="1"/>
    <xf numFmtId="0" fontId="8" fillId="0" borderId="77" xfId="3" applyBorder="1"/>
    <xf numFmtId="0" fontId="8" fillId="0" borderId="78" xfId="3" applyBorder="1"/>
    <xf numFmtId="0" fontId="0" fillId="5" borderId="27" xfId="0" applyFill="1" applyBorder="1" applyAlignment="1">
      <alignment horizontal="right"/>
    </xf>
    <xf numFmtId="0" fontId="0" fillId="5" borderId="13" xfId="0" applyFill="1" applyBorder="1" applyAlignment="1">
      <alignment horizontal="right"/>
    </xf>
    <xf numFmtId="0" fontId="8" fillId="5" borderId="21" xfId="3" applyFill="1" applyBorder="1" applyAlignment="1">
      <alignment horizontal="right"/>
    </xf>
    <xf numFmtId="0" fontId="8" fillId="5" borderId="22" xfId="3" applyFill="1" applyBorder="1" applyAlignment="1">
      <alignment horizontal="right"/>
    </xf>
    <xf numFmtId="0" fontId="10" fillId="0" borderId="19" xfId="0" applyFont="1" applyBorder="1" applyAlignment="1">
      <alignment horizontal="center"/>
    </xf>
    <xf numFmtId="0" fontId="10" fillId="0" borderId="20" xfId="0" applyFont="1" applyBorder="1" applyAlignment="1">
      <alignment horizontal="center"/>
    </xf>
    <xf numFmtId="0" fontId="9" fillId="0" borderId="0" xfId="0" applyFont="1" applyAlignment="1">
      <alignment horizontal="center" vertical="top" wrapText="1"/>
    </xf>
    <xf numFmtId="0" fontId="9" fillId="8" borderId="25" xfId="0" applyFont="1" applyFill="1" applyBorder="1" applyAlignment="1">
      <alignment horizontal="left" wrapText="1"/>
    </xf>
    <xf numFmtId="0" fontId="9" fillId="8" borderId="25" xfId="0" applyFont="1" applyFill="1" applyBorder="1" applyAlignment="1">
      <alignment horizontal="center" wrapText="1"/>
    </xf>
  </cellXfs>
  <cellStyles count="5">
    <cellStyle name="Currency" xfId="4" builtinId="4"/>
    <cellStyle name="Hyperlink" xfId="1" builtinId="8"/>
    <cellStyle name="Normal" xfId="0" builtinId="0"/>
    <cellStyle name="Percent" xfId="2" builtinId="5"/>
    <cellStyle name="Total" xfId="3" builtin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housing.k-state.edu/living-options/reshalls/rates-meal-plans/index.html" TargetMode="External"/><Relationship Id="rId4" Type="http://schemas.openxmlformats.org/officeDocument/2006/relationships/hyperlink" Target="https://www.k-state.edu/finsvcs/cashiers/cost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8" Type="http://schemas.openxmlformats.org/officeDocument/2006/relationships/hyperlink" Target="https://ksufoundation.org/give/current-initiatives/give-to-k-state-proud/awards/" TargetMode="External"/><Relationship Id="rId3" Type="http://schemas.openxmlformats.org/officeDocument/2006/relationships/hyperlink" Target="https://www.k-state.edu/sfa/" TargetMode="External"/><Relationship Id="rId7" Type="http://schemas.openxmlformats.org/officeDocument/2006/relationships/hyperlink" Target="https://www.k-state.edu/careercenter/students/apply_interview/attire/" TargetMode="External"/><Relationship Id="rId2" Type="http://schemas.openxmlformats.org/officeDocument/2006/relationships/hyperlink" Target="https://housing.k-state.edu/pdfs/housing/2022/2023-2024%20ResHall%20Cost%20Sheet.pdf" TargetMode="External"/><Relationship Id="rId1" Type="http://schemas.openxmlformats.org/officeDocument/2006/relationships/hyperlink" Target="https://www.k-state.edu/finsvcs/cashiers/costs/" TargetMode="External"/><Relationship Id="rId6" Type="http://schemas.openxmlformats.org/officeDocument/2006/relationships/hyperlink" Target="https://www.k-state.edu/careercenter/" TargetMode="External"/><Relationship Id="rId11" Type="http://schemas.openxmlformats.org/officeDocument/2006/relationships/printerSettings" Target="../printerSettings/printerSettings9.bin"/><Relationship Id="rId5" Type="http://schemas.openxmlformats.org/officeDocument/2006/relationships/hyperlink" Target="https://www.k-state.edu/cats-cupboard/" TargetMode="External"/><Relationship Id="rId10" Type="http://schemas.openxmlformats.org/officeDocument/2006/relationships/hyperlink" Target="https://www.k-state.edu/veteran/" TargetMode="External"/><Relationship Id="rId4" Type="http://schemas.openxmlformats.org/officeDocument/2006/relationships/hyperlink" Target="https://www.k-state.edu/finsvcs/cashiers/" TargetMode="External"/><Relationship Id="rId9" Type="http://schemas.openxmlformats.org/officeDocument/2006/relationships/hyperlink" Target="https://www.k-state.edu/powercatfinanci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7030A0"/>
  </sheetPr>
  <dimension ref="A1:V75"/>
  <sheetViews>
    <sheetView showGridLines="0" tabSelected="1" zoomScaleNormal="100" workbookViewId="0">
      <selection activeCell="C33" sqref="C33"/>
    </sheetView>
  </sheetViews>
  <sheetFormatPr defaultRowHeight="15" x14ac:dyDescent="0.25"/>
  <cols>
    <col min="1" max="1" width="17.42578125" customWidth="1"/>
    <col min="2" max="2" width="16.5703125" customWidth="1"/>
    <col min="3" max="12" width="10.85546875" style="9" customWidth="1"/>
    <col min="13" max="15" width="10.85546875" customWidth="1"/>
    <col min="18" max="18" width="10.28515625" customWidth="1"/>
    <col min="19" max="19" width="9.85546875" bestFit="1" customWidth="1"/>
    <col min="21" max="21" width="30.28515625" bestFit="1" customWidth="1"/>
  </cols>
  <sheetData>
    <row r="1" spans="1:22" ht="19.5" thickBot="1" x14ac:dyDescent="0.35">
      <c r="B1" s="237" t="s">
        <v>177</v>
      </c>
      <c r="C1" s="238"/>
      <c r="D1" s="238"/>
      <c r="E1" s="238"/>
      <c r="F1" s="238"/>
      <c r="G1" s="238"/>
      <c r="H1" s="238"/>
      <c r="I1" s="238"/>
      <c r="J1" s="238"/>
      <c r="K1" s="238"/>
      <c r="L1" s="238"/>
      <c r="M1" s="238"/>
      <c r="N1" s="238"/>
      <c r="O1" s="238"/>
      <c r="P1" s="90"/>
      <c r="Q1" s="90"/>
      <c r="R1" s="90"/>
      <c r="S1" s="90"/>
      <c r="T1" s="90"/>
      <c r="U1" s="90"/>
    </row>
    <row r="2" spans="1:22" ht="15.75" thickTop="1" x14ac:dyDescent="0.25">
      <c r="A2" s="263"/>
      <c r="B2" s="264"/>
      <c r="C2" s="244" t="s">
        <v>91</v>
      </c>
      <c r="D2" s="245"/>
      <c r="E2" s="245"/>
      <c r="F2" s="241" t="s">
        <v>92</v>
      </c>
      <c r="G2" s="242"/>
      <c r="H2" s="243"/>
      <c r="I2" s="246" t="s">
        <v>93</v>
      </c>
      <c r="J2" s="247"/>
      <c r="K2" s="248"/>
      <c r="L2" s="223" t="s">
        <v>94</v>
      </c>
      <c r="M2" s="224"/>
      <c r="N2" s="225"/>
      <c r="O2" s="220" t="s">
        <v>95</v>
      </c>
      <c r="P2" s="221"/>
      <c r="Q2" s="222"/>
      <c r="R2" s="220" t="s">
        <v>96</v>
      </c>
      <c r="S2" s="221"/>
      <c r="T2" s="221"/>
      <c r="U2" s="88"/>
    </row>
    <row r="3" spans="1:22" x14ac:dyDescent="0.25">
      <c r="A3" s="262"/>
      <c r="B3" s="262"/>
      <c r="C3" s="55" t="str">
        <f>"Fall"</f>
        <v>Fall</v>
      </c>
      <c r="D3" s="55" t="s">
        <v>47</v>
      </c>
      <c r="E3" s="20" t="s">
        <v>48</v>
      </c>
      <c r="F3" s="19" t="s">
        <v>46</v>
      </c>
      <c r="G3" s="19" t="s">
        <v>47</v>
      </c>
      <c r="H3" s="19" t="s">
        <v>48</v>
      </c>
      <c r="I3" s="20" t="s">
        <v>46</v>
      </c>
      <c r="J3" s="20" t="s">
        <v>47</v>
      </c>
      <c r="K3" s="20" t="s">
        <v>48</v>
      </c>
      <c r="L3" s="47" t="s">
        <v>46</v>
      </c>
      <c r="M3" s="47" t="s">
        <v>47</v>
      </c>
      <c r="N3" s="47" t="s">
        <v>48</v>
      </c>
      <c r="O3" s="18" t="s">
        <v>46</v>
      </c>
      <c r="P3" s="18" t="s">
        <v>47</v>
      </c>
      <c r="Q3" s="18" t="s">
        <v>48</v>
      </c>
      <c r="R3" s="52" t="s">
        <v>46</v>
      </c>
      <c r="S3" s="52" t="s">
        <v>47</v>
      </c>
      <c r="T3" s="98" t="s">
        <v>114</v>
      </c>
      <c r="U3" s="88"/>
    </row>
    <row r="4" spans="1:22" x14ac:dyDescent="0.25">
      <c r="A4" s="258" t="s">
        <v>65</v>
      </c>
      <c r="B4" s="259"/>
      <c r="C4" s="40">
        <f>C33*B36</f>
        <v>0</v>
      </c>
      <c r="D4" s="40">
        <f>C33*B37</f>
        <v>0</v>
      </c>
      <c r="E4" s="38">
        <f>IF(B38&gt;0,B38*C33,0)</f>
        <v>0</v>
      </c>
      <c r="F4" s="36">
        <f>C33*B39</f>
        <v>0</v>
      </c>
      <c r="G4" s="36">
        <f>C33*B40</f>
        <v>0</v>
      </c>
      <c r="H4" s="46">
        <f>IF(B41&gt;0,B41*C33,0)</f>
        <v>0</v>
      </c>
      <c r="I4" s="37">
        <f>C33*B42</f>
        <v>0</v>
      </c>
      <c r="J4" s="37">
        <f>C33*B43</f>
        <v>0</v>
      </c>
      <c r="K4" s="38">
        <f>IF(B44&gt;0,C33*B44,0)</f>
        <v>0</v>
      </c>
      <c r="L4" s="36">
        <f>C33*B45</f>
        <v>0</v>
      </c>
      <c r="M4" s="36">
        <f>C33*B46</f>
        <v>0</v>
      </c>
      <c r="N4" s="46">
        <f>IF(B47&gt;0,B47*C33,0)</f>
        <v>0</v>
      </c>
      <c r="O4" s="35">
        <f>C33*B48</f>
        <v>0</v>
      </c>
      <c r="P4" s="35">
        <f>C33*B49</f>
        <v>0</v>
      </c>
      <c r="Q4" s="45">
        <f>IF(B50&gt;0,B50*C33,0)</f>
        <v>0</v>
      </c>
      <c r="R4" s="53">
        <f>C33*B51</f>
        <v>0</v>
      </c>
      <c r="S4" s="53">
        <f>C33*B52</f>
        <v>0</v>
      </c>
      <c r="T4" s="99">
        <f>SUM(C4:S4)</f>
        <v>0</v>
      </c>
      <c r="U4" s="89" t="s">
        <v>65</v>
      </c>
    </row>
    <row r="5" spans="1:22" ht="18" customHeight="1" x14ac:dyDescent="0.25">
      <c r="A5" s="256" t="s">
        <v>69</v>
      </c>
      <c r="B5" s="257"/>
      <c r="C5" s="44">
        <f>IF($B36&gt;8, ($C$34+$C36),(($B36*$E$34)+$C36))</f>
        <v>0</v>
      </c>
      <c r="D5" s="158">
        <f>IF($B37&gt;8, ($C$34+$C37),(($B37*$E$34)+$C37))</f>
        <v>0</v>
      </c>
      <c r="E5" s="159">
        <f>IF($B38&gt;8, ($C$34+$C38),(($B38*$E$34)+$C38))</f>
        <v>0</v>
      </c>
      <c r="F5" s="160">
        <f>IF($B39&gt;8, ($C$34+$C39),(($B39*E34)+$C39))</f>
        <v>0</v>
      </c>
      <c r="G5" s="161">
        <f>IF($B40&gt;8, ($C$34+$C40),(($B36*E34)+$C40))</f>
        <v>0</v>
      </c>
      <c r="H5" s="161">
        <f>IF($B41&gt;8, ($C$34+$C41),(($B41*E34)+$C41))</f>
        <v>0</v>
      </c>
      <c r="I5" s="158">
        <f>IF($B42&gt;8, ($C$34+$C42),(($B42*E34)+$C42))</f>
        <v>0</v>
      </c>
      <c r="J5" s="158">
        <f>IF($B43&gt;8, ($C$34+$C43),(($B43*E34)+$C43))</f>
        <v>0</v>
      </c>
      <c r="K5" s="158">
        <f>IF($B44&gt;8, ($C$34+$C44),(($B44*E34)+$C44))</f>
        <v>0</v>
      </c>
      <c r="L5" s="162">
        <f>IF($B45&gt;8, ($C$34+$C45),(($B45*E34)+$C45))</f>
        <v>0</v>
      </c>
      <c r="M5" s="162">
        <f>IF($B46&gt;8, ($C$34+$C46),(($B46*E34)+$C46))</f>
        <v>0</v>
      </c>
      <c r="N5" s="162">
        <f>IF($B47&gt;8, ($C$34+$C47),(($B47*E34)+$C47))</f>
        <v>0</v>
      </c>
      <c r="O5" s="163">
        <f>IF($B48&gt;8, ($C$34+$C48),(($B48*E34)+$C48))</f>
        <v>0</v>
      </c>
      <c r="P5" s="164">
        <f>IF($B49&gt;8, ($C$34+$C49),(($B49*E34)+$C49))</f>
        <v>0</v>
      </c>
      <c r="Q5" s="165">
        <f>IF($B50&gt;8, ($C$34+$C50),(($B50*E34)+$C50))</f>
        <v>0</v>
      </c>
      <c r="R5" s="163">
        <f>IF($B51&gt;8, ($C$34+$C51),(($B51*E34)+$C51))</f>
        <v>0</v>
      </c>
      <c r="S5" s="166">
        <f>IF($B52&gt;8, ($C$34+$C52),(($B52*E34)+$C52))</f>
        <v>0</v>
      </c>
      <c r="T5" s="99">
        <f>SUM(C5:S5)</f>
        <v>0</v>
      </c>
      <c r="U5" s="89" t="s">
        <v>66</v>
      </c>
    </row>
    <row r="6" spans="1:22" x14ac:dyDescent="0.25">
      <c r="A6" s="256" t="s">
        <v>58</v>
      </c>
      <c r="B6" s="257"/>
      <c r="C6" s="157"/>
      <c r="D6" s="158"/>
      <c r="E6" s="44"/>
      <c r="F6" s="39"/>
      <c r="G6" s="39"/>
      <c r="H6" s="39"/>
      <c r="I6" s="40"/>
      <c r="J6" s="40"/>
      <c r="K6" s="40"/>
      <c r="L6" s="39"/>
      <c r="M6" s="39"/>
      <c r="N6" s="39"/>
      <c r="O6" s="34"/>
      <c r="P6" s="34"/>
      <c r="Q6" s="34"/>
      <c r="R6" s="54"/>
      <c r="S6" s="53"/>
      <c r="T6" s="99">
        <f>SUM(C6:S6)</f>
        <v>0</v>
      </c>
      <c r="U6" s="89" t="s">
        <v>58</v>
      </c>
    </row>
    <row r="7" spans="1:22" x14ac:dyDescent="0.25">
      <c r="A7" s="256" t="s">
        <v>57</v>
      </c>
      <c r="B7" s="257"/>
      <c r="C7" s="157"/>
      <c r="D7" s="158"/>
      <c r="E7" s="44"/>
      <c r="F7" s="39"/>
      <c r="G7" s="39"/>
      <c r="H7" s="191"/>
      <c r="I7" s="40"/>
      <c r="J7" s="40"/>
      <c r="K7" s="170"/>
      <c r="L7" s="39"/>
      <c r="M7" s="39"/>
      <c r="N7" s="191"/>
      <c r="O7" s="34"/>
      <c r="P7" s="34"/>
      <c r="Q7" s="193"/>
      <c r="R7" s="54"/>
      <c r="S7" s="53"/>
      <c r="T7" s="99"/>
      <c r="U7" s="89"/>
    </row>
    <row r="8" spans="1:22" x14ac:dyDescent="0.25">
      <c r="A8" s="256" t="s">
        <v>164</v>
      </c>
      <c r="B8" s="257"/>
      <c r="C8" s="157"/>
      <c r="D8" s="158"/>
      <c r="E8" s="156"/>
      <c r="F8" s="39"/>
      <c r="G8" s="160"/>
      <c r="H8" s="192"/>
      <c r="I8" s="40"/>
      <c r="J8" s="44"/>
      <c r="K8" s="192"/>
      <c r="L8" s="39"/>
      <c r="M8" s="160"/>
      <c r="N8" s="192"/>
      <c r="O8" s="34"/>
      <c r="P8" s="163"/>
      <c r="Q8" s="192"/>
      <c r="R8" s="54"/>
      <c r="S8" s="53"/>
      <c r="T8" s="99">
        <f>SUM(C8:S8)</f>
        <v>0</v>
      </c>
      <c r="U8" s="89" t="s">
        <v>57</v>
      </c>
    </row>
    <row r="9" spans="1:22" ht="15.75" thickBot="1" x14ac:dyDescent="0.3">
      <c r="A9" s="260" t="s">
        <v>76</v>
      </c>
      <c r="B9" s="261"/>
      <c r="C9" s="188">
        <f>'Monthly Spending Plan'!B50*4.5</f>
        <v>0</v>
      </c>
      <c r="D9" s="189">
        <f>'Monthly Spending Plan'!B50*4.5</f>
        <v>0</v>
      </c>
      <c r="E9" s="176"/>
      <c r="F9" s="177">
        <f>'Monthly Spending Plan'!B50*4.5</f>
        <v>0</v>
      </c>
      <c r="G9" s="177">
        <f>'Monthly Spending Plan'!B50*4.5</f>
        <v>0</v>
      </c>
      <c r="H9" s="178"/>
      <c r="I9" s="179">
        <f>'Monthly Spending Plan'!B50*4.5</f>
        <v>0</v>
      </c>
      <c r="J9" s="179">
        <f>'Monthly Spending Plan'!B50*4.5</f>
        <v>0</v>
      </c>
      <c r="K9" s="178"/>
      <c r="L9" s="177">
        <f>'Monthly Spending Plan'!B50*4.5</f>
        <v>0</v>
      </c>
      <c r="M9" s="177">
        <f>'Monthly Spending Plan'!B50*4.5</f>
        <v>0</v>
      </c>
      <c r="N9" s="178"/>
      <c r="O9" s="180">
        <f>'Monthly Spending Plan'!B50*4.5</f>
        <v>0</v>
      </c>
      <c r="P9" s="180">
        <f>'Monthly Spending Plan'!B50*4.5</f>
        <v>0</v>
      </c>
      <c r="Q9" s="178"/>
      <c r="R9" s="181">
        <f>'Monthly Spending Plan'!B50*4.5</f>
        <v>0</v>
      </c>
      <c r="S9" s="182">
        <f>'Monthly Spending Plan'!B50*4.5</f>
        <v>0</v>
      </c>
      <c r="T9" s="183">
        <f>SUM(C9:S9)</f>
        <v>0</v>
      </c>
      <c r="U9" s="184" t="s">
        <v>63</v>
      </c>
    </row>
    <row r="10" spans="1:22" ht="16.5" thickTop="1" thickBot="1" x14ac:dyDescent="0.3">
      <c r="A10" s="265" t="s">
        <v>32</v>
      </c>
      <c r="B10" s="266"/>
      <c r="C10" s="171">
        <f t="shared" ref="C10:T10" si="0">SUM(C4:C9)</f>
        <v>0</v>
      </c>
      <c r="D10" s="171">
        <f t="shared" si="0"/>
        <v>0</v>
      </c>
      <c r="E10" s="171">
        <f t="shared" si="0"/>
        <v>0</v>
      </c>
      <c r="F10" s="172">
        <f t="shared" si="0"/>
        <v>0</v>
      </c>
      <c r="G10" s="172">
        <f t="shared" si="0"/>
        <v>0</v>
      </c>
      <c r="H10" s="172">
        <f t="shared" si="0"/>
        <v>0</v>
      </c>
      <c r="I10" s="171">
        <f t="shared" si="0"/>
        <v>0</v>
      </c>
      <c r="J10" s="171">
        <f t="shared" si="0"/>
        <v>0</v>
      </c>
      <c r="K10" s="171">
        <f t="shared" si="0"/>
        <v>0</v>
      </c>
      <c r="L10" s="172">
        <f t="shared" si="0"/>
        <v>0</v>
      </c>
      <c r="M10" s="172">
        <f t="shared" si="0"/>
        <v>0</v>
      </c>
      <c r="N10" s="172">
        <f t="shared" si="0"/>
        <v>0</v>
      </c>
      <c r="O10" s="173">
        <f t="shared" si="0"/>
        <v>0</v>
      </c>
      <c r="P10" s="173">
        <f t="shared" si="0"/>
        <v>0</v>
      </c>
      <c r="Q10" s="173">
        <f t="shared" si="0"/>
        <v>0</v>
      </c>
      <c r="R10" s="174">
        <f t="shared" si="0"/>
        <v>0</v>
      </c>
      <c r="S10" s="174">
        <f t="shared" si="0"/>
        <v>0</v>
      </c>
      <c r="T10" s="175">
        <f t="shared" si="0"/>
        <v>0</v>
      </c>
      <c r="U10" s="186" t="s">
        <v>67</v>
      </c>
      <c r="V10" s="187"/>
    </row>
    <row r="11" spans="1:22" ht="15.75" thickTop="1" x14ac:dyDescent="0.25">
      <c r="A11" s="218" t="s">
        <v>169</v>
      </c>
      <c r="B11" s="219"/>
      <c r="C11" s="40"/>
      <c r="D11" s="37"/>
      <c r="E11" s="37"/>
      <c r="F11" s="39"/>
      <c r="G11" s="42"/>
      <c r="H11" s="42"/>
      <c r="I11" s="40"/>
      <c r="J11" s="43"/>
      <c r="K11" s="43"/>
      <c r="L11" s="39"/>
      <c r="M11" s="42"/>
      <c r="N11" s="42"/>
      <c r="O11" s="34"/>
      <c r="P11" s="48"/>
      <c r="Q11" s="48"/>
      <c r="R11" s="54"/>
      <c r="S11" s="53"/>
      <c r="T11" s="99">
        <f>SUM(C11:S11)</f>
        <v>0</v>
      </c>
      <c r="U11" s="185" t="s">
        <v>30</v>
      </c>
    </row>
    <row r="12" spans="1:22" x14ac:dyDescent="0.25">
      <c r="A12" s="267" t="s">
        <v>171</v>
      </c>
      <c r="B12" s="268"/>
      <c r="C12" s="40">
        <f>B30*4.5</f>
        <v>0</v>
      </c>
      <c r="D12" s="37">
        <f>B30*4.5</f>
        <v>0</v>
      </c>
      <c r="E12" s="194">
        <f>IF(B28=12,B30*3,0)</f>
        <v>0</v>
      </c>
      <c r="F12" s="39">
        <f>B30*4.5</f>
        <v>0</v>
      </c>
      <c r="G12" s="42">
        <f>B30*4.5</f>
        <v>0</v>
      </c>
      <c r="H12" s="195">
        <f>IF(B28=12,B30*3,0)</f>
        <v>0</v>
      </c>
      <c r="I12" s="40">
        <f>B30*4.5</f>
        <v>0</v>
      </c>
      <c r="J12" s="43">
        <f>B30*4.5</f>
        <v>0</v>
      </c>
      <c r="K12" s="194">
        <f>IF(B28=12,B30*3,0)</f>
        <v>0</v>
      </c>
      <c r="L12" s="39">
        <f>B30*4.5</f>
        <v>0</v>
      </c>
      <c r="M12" s="42">
        <f>B30*4.5</f>
        <v>0</v>
      </c>
      <c r="N12" s="195">
        <f>IF(B28=12,B30*3,0)</f>
        <v>0</v>
      </c>
      <c r="O12" s="34">
        <f>B30*4.5</f>
        <v>0</v>
      </c>
      <c r="P12" s="48">
        <f>B30*4.5</f>
        <v>0</v>
      </c>
      <c r="Q12" s="196">
        <f>IF(B28=12,B30*3,0)</f>
        <v>0</v>
      </c>
      <c r="R12" s="54">
        <f>B30*4.5</f>
        <v>0</v>
      </c>
      <c r="S12" s="53">
        <f>B30*4.5</f>
        <v>0</v>
      </c>
      <c r="T12" s="99">
        <f>SUM(C12:S12)</f>
        <v>0</v>
      </c>
      <c r="U12" s="89" t="s">
        <v>44</v>
      </c>
    </row>
    <row r="13" spans="1:22" x14ac:dyDescent="0.25">
      <c r="A13" s="218" t="s">
        <v>31</v>
      </c>
      <c r="B13" s="219"/>
      <c r="C13" s="40">
        <f>E29/2</f>
        <v>0</v>
      </c>
      <c r="D13" s="44">
        <f>E29/2</f>
        <v>0</v>
      </c>
      <c r="E13" s="41"/>
      <c r="F13" s="39">
        <f>H29/2</f>
        <v>0</v>
      </c>
      <c r="G13" s="42">
        <f>H29/2</f>
        <v>0</v>
      </c>
      <c r="H13" s="41"/>
      <c r="I13" s="40">
        <f>K29/2</f>
        <v>0</v>
      </c>
      <c r="J13" s="43">
        <f>K29/2</f>
        <v>0</v>
      </c>
      <c r="K13" s="41"/>
      <c r="L13" s="39">
        <f>N29/2</f>
        <v>0</v>
      </c>
      <c r="M13" s="42">
        <f>N29/2</f>
        <v>0</v>
      </c>
      <c r="N13" s="41"/>
      <c r="O13" s="34">
        <f>Q29/2</f>
        <v>0</v>
      </c>
      <c r="P13" s="48">
        <f>Q29/2</f>
        <v>0</v>
      </c>
      <c r="Q13" s="41"/>
      <c r="R13" s="54">
        <f>T29/2</f>
        <v>0</v>
      </c>
      <c r="S13" s="53">
        <f>T29/2</f>
        <v>0</v>
      </c>
      <c r="T13" s="99">
        <f>SUM(C13:S13)</f>
        <v>0</v>
      </c>
      <c r="U13" s="89" t="s">
        <v>31</v>
      </c>
    </row>
    <row r="14" spans="1:22" x14ac:dyDescent="0.25">
      <c r="A14" s="256" t="s">
        <v>52</v>
      </c>
      <c r="B14" s="257"/>
      <c r="C14" s="40">
        <f>B25*4.5</f>
        <v>0</v>
      </c>
      <c r="D14" s="44">
        <f>B25*4.5</f>
        <v>0</v>
      </c>
      <c r="E14" s="41"/>
      <c r="F14" s="39">
        <f>B25*4.5</f>
        <v>0</v>
      </c>
      <c r="G14" s="39">
        <f>B25*4.5</f>
        <v>0</v>
      </c>
      <c r="H14" s="41"/>
      <c r="I14" s="40">
        <f>B25*4.5</f>
        <v>0</v>
      </c>
      <c r="J14" s="43">
        <f>B25*4.5</f>
        <v>0</v>
      </c>
      <c r="K14" s="41"/>
      <c r="L14" s="39">
        <f>B25*4.5</f>
        <v>0</v>
      </c>
      <c r="M14" s="42">
        <f>B25*4.5</f>
        <v>0</v>
      </c>
      <c r="N14" s="41"/>
      <c r="O14" s="34">
        <f>B25*4.5</f>
        <v>0</v>
      </c>
      <c r="P14" s="48">
        <f>B25*4.5</f>
        <v>0</v>
      </c>
      <c r="Q14" s="41"/>
      <c r="R14" s="54">
        <f>B25*4.5</f>
        <v>0</v>
      </c>
      <c r="S14" s="53">
        <f>B25*4.5</f>
        <v>0</v>
      </c>
      <c r="T14" s="99">
        <f>SUM(C14:S14)</f>
        <v>0</v>
      </c>
      <c r="U14" s="89" t="s">
        <v>52</v>
      </c>
    </row>
    <row r="15" spans="1:22" x14ac:dyDescent="0.25">
      <c r="A15" s="256" t="s">
        <v>43</v>
      </c>
      <c r="B15" s="257"/>
      <c r="C15" s="40"/>
      <c r="D15" s="44"/>
      <c r="E15" s="41"/>
      <c r="F15" s="39"/>
      <c r="G15" s="42"/>
      <c r="H15" s="41"/>
      <c r="I15" s="40"/>
      <c r="J15" s="43"/>
      <c r="K15" s="41"/>
      <c r="L15" s="39"/>
      <c r="M15" s="42"/>
      <c r="N15" s="41"/>
      <c r="O15" s="34"/>
      <c r="P15" s="48"/>
      <c r="Q15" s="41"/>
      <c r="R15" s="54"/>
      <c r="S15" s="53"/>
      <c r="T15" s="99">
        <f>SUM(C15:S15)</f>
        <v>0</v>
      </c>
      <c r="U15" s="89" t="s">
        <v>43</v>
      </c>
    </row>
    <row r="16" spans="1:22" ht="15.75" thickBot="1" x14ac:dyDescent="0.3">
      <c r="A16" s="280" t="s">
        <v>64</v>
      </c>
      <c r="B16" s="281"/>
      <c r="C16" s="81">
        <f t="shared" ref="C16:T16" si="1">SUM(C11:C15)</f>
        <v>0</v>
      </c>
      <c r="D16" s="81">
        <f t="shared" si="1"/>
        <v>0</v>
      </c>
      <c r="E16" s="81">
        <f t="shared" si="1"/>
        <v>0</v>
      </c>
      <c r="F16" s="83">
        <f t="shared" si="1"/>
        <v>0</v>
      </c>
      <c r="G16" s="83">
        <f t="shared" si="1"/>
        <v>0</v>
      </c>
      <c r="H16" s="83">
        <f t="shared" si="1"/>
        <v>0</v>
      </c>
      <c r="I16" s="81">
        <f t="shared" si="1"/>
        <v>0</v>
      </c>
      <c r="J16" s="81">
        <f t="shared" si="1"/>
        <v>0</v>
      </c>
      <c r="K16" s="81">
        <f t="shared" si="1"/>
        <v>0</v>
      </c>
      <c r="L16" s="83">
        <f t="shared" si="1"/>
        <v>0</v>
      </c>
      <c r="M16" s="83">
        <f t="shared" si="1"/>
        <v>0</v>
      </c>
      <c r="N16" s="83">
        <f t="shared" si="1"/>
        <v>0</v>
      </c>
      <c r="O16" s="86">
        <f t="shared" si="1"/>
        <v>0</v>
      </c>
      <c r="P16" s="86">
        <f t="shared" si="1"/>
        <v>0</v>
      </c>
      <c r="Q16" s="86">
        <f t="shared" si="1"/>
        <v>0</v>
      </c>
      <c r="R16" s="87">
        <f t="shared" si="1"/>
        <v>0</v>
      </c>
      <c r="S16" s="87">
        <f t="shared" si="1"/>
        <v>0</v>
      </c>
      <c r="T16" s="132">
        <f t="shared" si="1"/>
        <v>0</v>
      </c>
      <c r="U16" s="133" t="s">
        <v>68</v>
      </c>
    </row>
    <row r="17" spans="1:21" ht="16.5" thickTop="1" thickBot="1" x14ac:dyDescent="0.3">
      <c r="A17" s="282" t="s">
        <v>62</v>
      </c>
      <c r="B17" s="283"/>
      <c r="C17" s="134">
        <f>IF((C10-C16)&gt;0, C10-C16, 0)</f>
        <v>0</v>
      </c>
      <c r="D17" s="134">
        <f>IF((D10-D16)&gt;0, D10-D16, 0)</f>
        <v>0</v>
      </c>
      <c r="E17" s="134">
        <f>IF((E10-E16)&gt;0, E10-E16, 0)</f>
        <v>0</v>
      </c>
      <c r="F17" s="135">
        <f t="shared" ref="F17:S17" si="2">IF((F10-F16)&gt;0,F10-F16,0)</f>
        <v>0</v>
      </c>
      <c r="G17" s="135">
        <f t="shared" si="2"/>
        <v>0</v>
      </c>
      <c r="H17" s="135">
        <f t="shared" si="2"/>
        <v>0</v>
      </c>
      <c r="I17" s="134">
        <f t="shared" si="2"/>
        <v>0</v>
      </c>
      <c r="J17" s="134">
        <f t="shared" si="2"/>
        <v>0</v>
      </c>
      <c r="K17" s="134">
        <f t="shared" si="2"/>
        <v>0</v>
      </c>
      <c r="L17" s="135">
        <f t="shared" si="2"/>
        <v>0</v>
      </c>
      <c r="M17" s="135">
        <f t="shared" si="2"/>
        <v>0</v>
      </c>
      <c r="N17" s="135">
        <f t="shared" si="2"/>
        <v>0</v>
      </c>
      <c r="O17" s="136">
        <f t="shared" si="2"/>
        <v>0</v>
      </c>
      <c r="P17" s="136">
        <f t="shared" si="2"/>
        <v>0</v>
      </c>
      <c r="Q17" s="136">
        <f t="shared" si="2"/>
        <v>0</v>
      </c>
      <c r="R17" s="137">
        <f t="shared" si="2"/>
        <v>0</v>
      </c>
      <c r="S17" s="138">
        <f t="shared" si="2"/>
        <v>0</v>
      </c>
      <c r="T17" s="153">
        <f>SUM(C17:S17)</f>
        <v>0</v>
      </c>
      <c r="U17" s="139" t="s">
        <v>62</v>
      </c>
    </row>
    <row r="18" spans="1:21" ht="16.5" thickTop="1" thickBot="1" x14ac:dyDescent="0.3">
      <c r="A18" s="130" t="s">
        <v>146</v>
      </c>
      <c r="B18" s="130"/>
      <c r="C18" s="131">
        <f>IF(C17,"0",C16-C10)</f>
        <v>0</v>
      </c>
      <c r="D18" s="131">
        <f t="shared" ref="D18:S18" si="3">IF(D17,"0",D16-D10)</f>
        <v>0</v>
      </c>
      <c r="E18" s="131">
        <f t="shared" si="3"/>
        <v>0</v>
      </c>
      <c r="F18" s="131">
        <f t="shared" si="3"/>
        <v>0</v>
      </c>
      <c r="G18" s="131">
        <f t="shared" si="3"/>
        <v>0</v>
      </c>
      <c r="H18" s="131">
        <f t="shared" si="3"/>
        <v>0</v>
      </c>
      <c r="I18" s="131">
        <f t="shared" si="3"/>
        <v>0</v>
      </c>
      <c r="J18" s="131">
        <f t="shared" si="3"/>
        <v>0</v>
      </c>
      <c r="K18" s="131">
        <f t="shared" si="3"/>
        <v>0</v>
      </c>
      <c r="L18" s="131">
        <f t="shared" si="3"/>
        <v>0</v>
      </c>
      <c r="M18" s="131">
        <f t="shared" si="3"/>
        <v>0</v>
      </c>
      <c r="N18" s="131">
        <f t="shared" si="3"/>
        <v>0</v>
      </c>
      <c r="O18" s="131">
        <f t="shared" si="3"/>
        <v>0</v>
      </c>
      <c r="P18" s="131">
        <f t="shared" si="3"/>
        <v>0</v>
      </c>
      <c r="Q18" s="131">
        <f t="shared" si="3"/>
        <v>0</v>
      </c>
      <c r="R18" s="131">
        <f t="shared" si="3"/>
        <v>0</v>
      </c>
      <c r="S18" s="131">
        <f t="shared" si="3"/>
        <v>0</v>
      </c>
      <c r="T18" s="155"/>
      <c r="U18" s="151"/>
    </row>
    <row r="19" spans="1:21" ht="16.5" thickTop="1" thickBot="1" x14ac:dyDescent="0.3">
      <c r="A19" s="80"/>
      <c r="B19" s="79"/>
      <c r="C19" s="82"/>
      <c r="D19" s="82"/>
      <c r="E19" s="82"/>
      <c r="F19" s="82"/>
      <c r="G19" s="82"/>
      <c r="H19" s="82"/>
      <c r="I19" s="82"/>
      <c r="J19" s="82"/>
      <c r="K19" s="167"/>
      <c r="L19" s="84"/>
      <c r="M19" s="84"/>
      <c r="N19" s="85"/>
      <c r="O19" s="85"/>
      <c r="P19" s="85"/>
      <c r="Q19" s="85"/>
      <c r="R19" s="85"/>
      <c r="S19" s="85"/>
      <c r="T19" s="152"/>
    </row>
    <row r="20" spans="1:21" ht="15" customHeight="1" x14ac:dyDescent="0.25">
      <c r="A20" s="278" t="s">
        <v>51</v>
      </c>
      <c r="B20" s="279"/>
      <c r="C20" s="140" t="s">
        <v>48</v>
      </c>
      <c r="D20" s="141">
        <v>0</v>
      </c>
      <c r="E20" s="142"/>
      <c r="F20" s="143" t="s">
        <v>48</v>
      </c>
      <c r="G20" s="141">
        <v>1</v>
      </c>
      <c r="H20" s="142"/>
      <c r="I20" s="144" t="s">
        <v>48</v>
      </c>
      <c r="J20" s="141">
        <v>2</v>
      </c>
      <c r="K20" s="145"/>
      <c r="L20" s="144" t="s">
        <v>48</v>
      </c>
      <c r="M20" s="141">
        <v>3</v>
      </c>
      <c r="N20" s="145"/>
      <c r="O20" s="144" t="s">
        <v>48</v>
      </c>
      <c r="P20" s="141">
        <v>4</v>
      </c>
      <c r="Q20" s="145"/>
      <c r="R20" s="144" t="s">
        <v>48</v>
      </c>
      <c r="S20" s="141">
        <v>5</v>
      </c>
      <c r="T20" s="145"/>
    </row>
    <row r="21" spans="1:21" ht="15" customHeight="1" thickBot="1" x14ac:dyDescent="0.3">
      <c r="A21" s="211" t="s">
        <v>33</v>
      </c>
      <c r="B21" s="213"/>
      <c r="C21" s="212" t="s">
        <v>49</v>
      </c>
      <c r="D21" s="212"/>
      <c r="E21" s="213"/>
      <c r="F21" s="211" t="s">
        <v>49</v>
      </c>
      <c r="G21" s="212"/>
      <c r="H21" s="213"/>
      <c r="I21" s="228" t="s">
        <v>49</v>
      </c>
      <c r="J21" s="229"/>
      <c r="K21" s="230"/>
      <c r="L21" s="228" t="s">
        <v>49</v>
      </c>
      <c r="M21" s="229"/>
      <c r="N21" s="230"/>
      <c r="O21" s="228" t="s">
        <v>49</v>
      </c>
      <c r="P21" s="229"/>
      <c r="Q21" s="230"/>
      <c r="R21" s="228" t="s">
        <v>49</v>
      </c>
      <c r="S21" s="229"/>
      <c r="T21" s="230"/>
    </row>
    <row r="22" spans="1:21" ht="15" customHeight="1" x14ac:dyDescent="0.25">
      <c r="A22" s="91" t="s">
        <v>34</v>
      </c>
      <c r="B22" s="71"/>
      <c r="C22" s="284" t="s">
        <v>37</v>
      </c>
      <c r="D22" s="285"/>
      <c r="E22" s="71"/>
      <c r="F22" s="226" t="s">
        <v>37</v>
      </c>
      <c r="G22" s="227"/>
      <c r="H22" s="71"/>
      <c r="I22" s="226" t="s">
        <v>37</v>
      </c>
      <c r="J22" s="227"/>
      <c r="K22" s="71"/>
      <c r="L22" s="226" t="s">
        <v>37</v>
      </c>
      <c r="M22" s="227"/>
      <c r="N22" s="71"/>
      <c r="O22" s="226" t="s">
        <v>37</v>
      </c>
      <c r="P22" s="227"/>
      <c r="Q22" s="71"/>
      <c r="R22" s="226" t="s">
        <v>37</v>
      </c>
      <c r="S22" s="227"/>
      <c r="T22" s="71"/>
    </row>
    <row r="23" spans="1:21" ht="15" customHeight="1" x14ac:dyDescent="0.25">
      <c r="A23" s="92" t="s">
        <v>35</v>
      </c>
      <c r="B23" s="72"/>
      <c r="C23" s="239" t="s">
        <v>35</v>
      </c>
      <c r="D23" s="240"/>
      <c r="E23" s="72"/>
      <c r="F23" s="233" t="s">
        <v>35</v>
      </c>
      <c r="G23" s="234"/>
      <c r="H23" s="72"/>
      <c r="I23" s="233" t="s">
        <v>35</v>
      </c>
      <c r="J23" s="234"/>
      <c r="K23" s="72"/>
      <c r="L23" s="233" t="s">
        <v>35</v>
      </c>
      <c r="M23" s="234"/>
      <c r="N23" s="77"/>
      <c r="O23" s="233" t="s">
        <v>35</v>
      </c>
      <c r="P23" s="234"/>
      <c r="Q23" s="77"/>
      <c r="R23" s="233" t="s">
        <v>35</v>
      </c>
      <c r="S23" s="234"/>
      <c r="T23" s="77"/>
    </row>
    <row r="24" spans="1:21" ht="15" customHeight="1" x14ac:dyDescent="0.25">
      <c r="A24" s="93" t="s">
        <v>45</v>
      </c>
      <c r="B24" s="74">
        <v>0.1</v>
      </c>
      <c r="C24" s="239" t="s">
        <v>39</v>
      </c>
      <c r="D24" s="240"/>
      <c r="E24" s="72"/>
      <c r="F24" s="233" t="s">
        <v>39</v>
      </c>
      <c r="G24" s="234"/>
      <c r="H24" s="72"/>
      <c r="I24" s="233" t="s">
        <v>39</v>
      </c>
      <c r="J24" s="234"/>
      <c r="K24" s="72"/>
      <c r="L24" s="233" t="s">
        <v>39</v>
      </c>
      <c r="M24" s="234"/>
      <c r="N24" s="72"/>
      <c r="O24" s="233" t="s">
        <v>39</v>
      </c>
      <c r="P24" s="234"/>
      <c r="Q24" s="78"/>
      <c r="R24" s="233" t="s">
        <v>39</v>
      </c>
      <c r="S24" s="234"/>
      <c r="T24" s="78"/>
    </row>
    <row r="25" spans="1:21" ht="15" customHeight="1" thickBot="1" x14ac:dyDescent="0.3">
      <c r="A25" s="94" t="s">
        <v>36</v>
      </c>
      <c r="B25" s="75">
        <f>(B22*B23*4)*(1-B24)</f>
        <v>0</v>
      </c>
      <c r="C25" s="233" t="s">
        <v>135</v>
      </c>
      <c r="D25" s="234"/>
      <c r="E25" s="73">
        <f>'Monthly Spending Plan'!B50</f>
        <v>0</v>
      </c>
      <c r="F25" s="233" t="s">
        <v>135</v>
      </c>
      <c r="G25" s="234"/>
      <c r="H25" s="73">
        <f>'Monthly Spending Plan'!B50</f>
        <v>0</v>
      </c>
      <c r="I25" s="233" t="s">
        <v>135</v>
      </c>
      <c r="J25" s="234"/>
      <c r="K25" s="73">
        <f>'Monthly Spending Plan'!B50</f>
        <v>0</v>
      </c>
      <c r="L25" s="233" t="s">
        <v>135</v>
      </c>
      <c r="M25" s="234"/>
      <c r="N25" s="73">
        <f>'Monthly Spending Plan'!B50</f>
        <v>0</v>
      </c>
      <c r="O25" s="233" t="s">
        <v>135</v>
      </c>
      <c r="P25" s="234"/>
      <c r="Q25" s="73">
        <f>'Monthly Spending Plan'!B50</f>
        <v>0</v>
      </c>
      <c r="R25" s="233" t="s">
        <v>135</v>
      </c>
      <c r="S25" s="234"/>
      <c r="T25" s="73">
        <f>'Monthly Spending Plan'!B50</f>
        <v>0</v>
      </c>
    </row>
    <row r="26" spans="1:21" ht="15" customHeight="1" thickBot="1" x14ac:dyDescent="0.3">
      <c r="A26" s="211" t="s">
        <v>172</v>
      </c>
      <c r="B26" s="213"/>
      <c r="C26" s="250" t="s">
        <v>45</v>
      </c>
      <c r="D26" s="251"/>
      <c r="E26" s="95">
        <v>0.1</v>
      </c>
      <c r="F26" s="214" t="s">
        <v>45</v>
      </c>
      <c r="G26" s="215"/>
      <c r="H26" s="95">
        <v>0.1</v>
      </c>
      <c r="I26" s="231" t="s">
        <v>45</v>
      </c>
      <c r="J26" s="232"/>
      <c r="K26" s="74">
        <v>0.1</v>
      </c>
      <c r="L26" s="231" t="s">
        <v>45</v>
      </c>
      <c r="M26" s="232"/>
      <c r="N26" s="74">
        <v>0.1</v>
      </c>
      <c r="O26" s="231" t="s">
        <v>45</v>
      </c>
      <c r="P26" s="232"/>
      <c r="Q26" s="74">
        <v>0.1</v>
      </c>
      <c r="R26" s="231" t="s">
        <v>45</v>
      </c>
      <c r="S26" s="232"/>
      <c r="T26" s="74">
        <v>0.1</v>
      </c>
    </row>
    <row r="27" spans="1:21" ht="15.75" customHeight="1" thickBot="1" x14ac:dyDescent="0.3">
      <c r="A27" s="91" t="s">
        <v>166</v>
      </c>
      <c r="B27" s="71">
        <v>0</v>
      </c>
      <c r="C27" s="252" t="s">
        <v>38</v>
      </c>
      <c r="D27" s="253"/>
      <c r="E27" s="154">
        <f>($E$22*$E$23*4*$E$24)*(1-$E$26)-($E$25*3)</f>
        <v>0</v>
      </c>
      <c r="F27" s="209" t="s">
        <v>38</v>
      </c>
      <c r="G27" s="210"/>
      <c r="H27" s="154">
        <f>(H22*H23*4*H24)*(1-H26)-(H25*3)</f>
        <v>0</v>
      </c>
      <c r="I27" s="209" t="s">
        <v>38</v>
      </c>
      <c r="J27" s="210"/>
      <c r="K27" s="76">
        <f>(K22*K23*4*K24)*(1-K26)-(K25*3)</f>
        <v>0</v>
      </c>
      <c r="L27" s="209" t="s">
        <v>38</v>
      </c>
      <c r="M27" s="210"/>
      <c r="N27" s="76">
        <f>(N22*N23*4*N24)*(1-N26)-(N25*3)</f>
        <v>0</v>
      </c>
      <c r="O27" s="209" t="s">
        <v>38</v>
      </c>
      <c r="P27" s="210"/>
      <c r="Q27" s="76">
        <f>(Q22*Q23*4*Q24)*(1-Q26)-(Q25*3)</f>
        <v>0</v>
      </c>
      <c r="R27" s="209" t="s">
        <v>38</v>
      </c>
      <c r="S27" s="210"/>
      <c r="T27" s="76">
        <f>(T22*T23*4*T24)*(1-T26)-(T25*3)</f>
        <v>0</v>
      </c>
    </row>
    <row r="28" spans="1:21" ht="15.75" thickTop="1" x14ac:dyDescent="0.25">
      <c r="A28" s="92" t="s">
        <v>167</v>
      </c>
      <c r="B28" s="197">
        <v>9</v>
      </c>
      <c r="C28" s="235" t="s">
        <v>40</v>
      </c>
      <c r="D28" s="236"/>
      <c r="E28" s="96">
        <v>1</v>
      </c>
      <c r="F28" s="216" t="s">
        <v>40</v>
      </c>
      <c r="G28" s="217"/>
      <c r="H28" s="96">
        <v>1</v>
      </c>
      <c r="I28" s="216" t="s">
        <v>40</v>
      </c>
      <c r="J28" s="217"/>
      <c r="K28" s="74">
        <v>1</v>
      </c>
      <c r="L28" s="216" t="s">
        <v>40</v>
      </c>
      <c r="M28" s="217"/>
      <c r="N28" s="74">
        <v>1</v>
      </c>
      <c r="O28" s="216" t="s">
        <v>40</v>
      </c>
      <c r="P28" s="217"/>
      <c r="Q28" s="74">
        <v>1</v>
      </c>
      <c r="R28" s="216" t="s">
        <v>40</v>
      </c>
      <c r="S28" s="217"/>
      <c r="T28" s="74">
        <v>1</v>
      </c>
    </row>
    <row r="29" spans="1:21" ht="15.75" thickBot="1" x14ac:dyDescent="0.3">
      <c r="A29" s="93" t="s">
        <v>45</v>
      </c>
      <c r="B29" s="74">
        <v>0.1</v>
      </c>
      <c r="C29" s="286" t="s">
        <v>41</v>
      </c>
      <c r="D29" s="287"/>
      <c r="E29" s="75">
        <f>E27*E28</f>
        <v>0</v>
      </c>
      <c r="F29" s="254" t="s">
        <v>41</v>
      </c>
      <c r="G29" s="255"/>
      <c r="H29" s="75">
        <f>H27*H28</f>
        <v>0</v>
      </c>
      <c r="I29" s="254" t="s">
        <v>41</v>
      </c>
      <c r="J29" s="255"/>
      <c r="K29" s="75">
        <f>K27*K28</f>
        <v>0</v>
      </c>
      <c r="L29" s="254" t="s">
        <v>41</v>
      </c>
      <c r="M29" s="255"/>
      <c r="N29" s="75">
        <f>N27*N28</f>
        <v>0</v>
      </c>
      <c r="O29" s="254" t="s">
        <v>41</v>
      </c>
      <c r="P29" s="255"/>
      <c r="Q29" s="75">
        <f>Q27*Q28</f>
        <v>0</v>
      </c>
      <c r="R29" s="254" t="s">
        <v>41</v>
      </c>
      <c r="S29" s="255"/>
      <c r="T29" s="75">
        <f>T27*T28</f>
        <v>0</v>
      </c>
    </row>
    <row r="30" spans="1:21" ht="15.75" thickBot="1" x14ac:dyDescent="0.3">
      <c r="A30" s="94" t="s">
        <v>168</v>
      </c>
      <c r="B30" s="190">
        <f>(B27/B28)*(1-B29)</f>
        <v>0</v>
      </c>
    </row>
    <row r="31" spans="1:21" ht="15.75" thickBot="1" x14ac:dyDescent="0.3">
      <c r="A31" s="202"/>
      <c r="B31" s="203"/>
    </row>
    <row r="32" spans="1:21" ht="15" customHeight="1" x14ac:dyDescent="0.3">
      <c r="A32" s="200" t="s">
        <v>60</v>
      </c>
      <c r="B32" s="199"/>
      <c r="C32" s="201"/>
      <c r="D32" s="100" t="s">
        <v>141</v>
      </c>
      <c r="E32" s="100" t="s">
        <v>142</v>
      </c>
      <c r="F32" s="70"/>
      <c r="G32" s="70"/>
      <c r="M32" s="269" t="s">
        <v>145</v>
      </c>
      <c r="N32" s="270"/>
      <c r="O32" s="270"/>
      <c r="P32" s="270"/>
      <c r="Q32" s="271"/>
      <c r="R32" s="204"/>
      <c r="S32" s="204"/>
      <c r="T32" s="146"/>
    </row>
    <row r="33" spans="1:20" ht="15" customHeight="1" x14ac:dyDescent="0.25">
      <c r="A33" s="17" t="s">
        <v>173</v>
      </c>
      <c r="B33" s="13"/>
      <c r="C33" s="120">
        <v>450.35</v>
      </c>
      <c r="D33" s="101">
        <v>450.35</v>
      </c>
      <c r="E33" s="101">
        <v>1007.06</v>
      </c>
      <c r="F33" s="23" t="s">
        <v>175</v>
      </c>
      <c r="G33" s="207"/>
      <c r="I33" s="208"/>
      <c r="J33" s="208"/>
      <c r="K33" s="208"/>
      <c r="M33" s="272"/>
      <c r="N33" s="273"/>
      <c r="O33" s="273"/>
      <c r="P33" s="273"/>
      <c r="Q33" s="274"/>
      <c r="R33" s="204"/>
      <c r="S33" s="204"/>
      <c r="T33" s="146"/>
    </row>
    <row r="34" spans="1:20" x14ac:dyDescent="0.25">
      <c r="A34" s="15" t="s">
        <v>174</v>
      </c>
      <c r="B34" s="97"/>
      <c r="C34" s="121">
        <v>489.24</v>
      </c>
      <c r="D34" s="123" t="s">
        <v>144</v>
      </c>
      <c r="E34" s="122">
        <v>54.36</v>
      </c>
      <c r="F34" s="206" t="s">
        <v>176</v>
      </c>
      <c r="M34" s="272"/>
      <c r="N34" s="273"/>
      <c r="O34" s="273"/>
      <c r="P34" s="273"/>
      <c r="Q34" s="274"/>
      <c r="R34" s="204"/>
      <c r="S34" s="204"/>
      <c r="T34" s="146"/>
    </row>
    <row r="35" spans="1:20" ht="45" x14ac:dyDescent="0.25">
      <c r="A35" s="15"/>
      <c r="B35" s="21" t="s">
        <v>50</v>
      </c>
      <c r="C35" s="198" t="s">
        <v>59</v>
      </c>
      <c r="D35"/>
      <c r="E35"/>
      <c r="F35"/>
      <c r="G35"/>
      <c r="H35"/>
      <c r="I35"/>
      <c r="J35"/>
      <c r="K35"/>
      <c r="L35"/>
      <c r="M35" s="272"/>
      <c r="N35" s="273"/>
      <c r="O35" s="273"/>
      <c r="P35" s="273"/>
      <c r="Q35" s="274"/>
      <c r="R35" s="204"/>
      <c r="S35" s="204"/>
      <c r="T35" s="146"/>
    </row>
    <row r="36" spans="1:20" ht="15.75" thickBot="1" x14ac:dyDescent="0.3">
      <c r="A36" s="16" t="s">
        <v>97</v>
      </c>
      <c r="B36" s="14"/>
      <c r="C36" s="97"/>
      <c r="D36" s="168" t="s">
        <v>143</v>
      </c>
      <c r="E36" s="169"/>
      <c r="F36" s="169"/>
      <c r="G36" s="169"/>
      <c r="H36"/>
      <c r="I36"/>
      <c r="J36"/>
      <c r="K36"/>
      <c r="L36"/>
      <c r="M36" s="275"/>
      <c r="N36" s="276"/>
      <c r="O36" s="276"/>
      <c r="P36" s="276"/>
      <c r="Q36" s="277"/>
      <c r="R36" s="204"/>
      <c r="S36" s="204"/>
      <c r="T36" s="146"/>
    </row>
    <row r="37" spans="1:20" x14ac:dyDescent="0.25">
      <c r="A37" s="16" t="s">
        <v>98</v>
      </c>
      <c r="B37" s="14"/>
      <c r="C37" s="97"/>
      <c r="D37" s="128" t="s">
        <v>85</v>
      </c>
      <c r="E37" s="102"/>
      <c r="F37" s="103"/>
      <c r="G37" s="129"/>
      <c r="H37" s="104"/>
      <c r="I37" s="104"/>
      <c r="J37" s="105"/>
      <c r="N37" s="146"/>
      <c r="O37" s="146"/>
      <c r="P37" s="146"/>
      <c r="Q37" s="146"/>
      <c r="R37" s="146"/>
      <c r="S37" s="146"/>
      <c r="T37" s="146"/>
    </row>
    <row r="38" spans="1:20" x14ac:dyDescent="0.25">
      <c r="A38" s="16" t="s">
        <v>99</v>
      </c>
      <c r="B38" s="14"/>
      <c r="C38" s="117"/>
      <c r="D38" s="112" t="s">
        <v>83</v>
      </c>
      <c r="E38" s="113"/>
      <c r="F38" s="114"/>
      <c r="G38" s="115"/>
      <c r="H38" s="107"/>
      <c r="I38" s="107"/>
      <c r="J38" s="108"/>
      <c r="N38" s="126"/>
      <c r="O38" s="126"/>
      <c r="P38" s="126"/>
      <c r="Q38" s="126"/>
      <c r="R38" s="9"/>
    </row>
    <row r="39" spans="1:20" x14ac:dyDescent="0.25">
      <c r="A39" s="16" t="s">
        <v>100</v>
      </c>
      <c r="B39" s="14"/>
      <c r="C39" s="117"/>
      <c r="D39" s="127" t="s">
        <v>86</v>
      </c>
      <c r="E39" s="106"/>
      <c r="F39" s="106"/>
      <c r="G39" s="107"/>
      <c r="H39" s="107"/>
      <c r="I39" s="107"/>
      <c r="J39" s="108"/>
      <c r="N39" s="126"/>
      <c r="O39" s="126"/>
      <c r="P39" s="126"/>
      <c r="Q39" s="126"/>
      <c r="R39" s="9"/>
    </row>
    <row r="40" spans="1:20" ht="15.75" thickBot="1" x14ac:dyDescent="0.3">
      <c r="A40" s="16" t="s">
        <v>101</v>
      </c>
      <c r="B40" s="14"/>
      <c r="C40" s="97"/>
      <c r="D40" s="109" t="s">
        <v>84</v>
      </c>
      <c r="E40" s="110"/>
      <c r="F40" s="110"/>
      <c r="G40" s="111"/>
      <c r="H40" s="111"/>
      <c r="I40" s="111"/>
      <c r="J40" s="111"/>
      <c r="K40" s="116"/>
      <c r="N40" s="126"/>
      <c r="O40" s="126"/>
      <c r="P40" s="126"/>
      <c r="Q40" s="126"/>
      <c r="R40" s="9"/>
    </row>
    <row r="41" spans="1:20" x14ac:dyDescent="0.25">
      <c r="A41" s="16" t="s">
        <v>102</v>
      </c>
      <c r="B41" s="14"/>
      <c r="C41" s="97"/>
      <c r="O41" s="125"/>
      <c r="P41" s="125"/>
      <c r="Q41" s="125"/>
      <c r="R41" s="9"/>
    </row>
    <row r="42" spans="1:20" x14ac:dyDescent="0.25">
      <c r="A42" s="16" t="s">
        <v>103</v>
      </c>
      <c r="B42" s="14"/>
      <c r="C42" s="97"/>
      <c r="D42" s="70"/>
      <c r="E42" s="149" t="s">
        <v>147</v>
      </c>
      <c r="L42" s="41"/>
      <c r="O42" s="249"/>
      <c r="P42" s="249"/>
      <c r="Q42" s="249"/>
      <c r="R42" s="249"/>
    </row>
    <row r="43" spans="1:20" x14ac:dyDescent="0.25">
      <c r="A43" s="16" t="s">
        <v>104</v>
      </c>
      <c r="B43" s="14"/>
      <c r="C43" s="97"/>
      <c r="D43" s="70"/>
      <c r="E43" s="124" t="s">
        <v>148</v>
      </c>
      <c r="G43" s="147"/>
      <c r="H43" s="147"/>
      <c r="I43" s="147"/>
      <c r="J43" s="147"/>
      <c r="K43" s="147"/>
      <c r="L43" s="147"/>
    </row>
    <row r="44" spans="1:20" x14ac:dyDescent="0.25">
      <c r="A44" s="16" t="s">
        <v>105</v>
      </c>
      <c r="B44" s="14"/>
      <c r="C44" s="97"/>
      <c r="D44" s="70"/>
      <c r="E44" s="124" t="s">
        <v>149</v>
      </c>
      <c r="G44" s="147"/>
      <c r="H44" s="147"/>
      <c r="I44" s="147"/>
      <c r="J44" s="147"/>
      <c r="K44" s="147"/>
      <c r="L44" s="147"/>
      <c r="M44" s="147"/>
      <c r="N44" s="147"/>
      <c r="O44" s="147"/>
      <c r="P44" s="147"/>
      <c r="Q44" s="147"/>
      <c r="R44" s="147"/>
      <c r="S44" s="147"/>
      <c r="T44" s="147"/>
    </row>
    <row r="45" spans="1:20" ht="18.75" x14ac:dyDescent="0.3">
      <c r="A45" s="16" t="s">
        <v>106</v>
      </c>
      <c r="B45" s="14"/>
      <c r="C45" s="97"/>
      <c r="D45" s="70"/>
      <c r="E45" s="124" t="s">
        <v>150</v>
      </c>
      <c r="F45" s="70"/>
      <c r="G45" s="148"/>
      <c r="H45" s="148"/>
      <c r="I45" s="148"/>
      <c r="J45" s="148"/>
      <c r="K45" s="148"/>
      <c r="L45" s="148"/>
      <c r="M45" s="147"/>
      <c r="N45" s="147"/>
      <c r="O45" s="147"/>
      <c r="P45" s="147"/>
      <c r="Q45" s="147"/>
      <c r="R45" s="147"/>
      <c r="S45" s="147"/>
      <c r="T45" s="147"/>
    </row>
    <row r="46" spans="1:20" ht="18.75" x14ac:dyDescent="0.3">
      <c r="A46" s="16" t="s">
        <v>107</v>
      </c>
      <c r="B46" s="14"/>
      <c r="C46" s="97"/>
      <c r="D46" s="70"/>
      <c r="E46" s="149" t="s">
        <v>151</v>
      </c>
      <c r="F46" s="70"/>
      <c r="G46" s="70"/>
      <c r="M46" s="148"/>
      <c r="N46" s="148"/>
      <c r="O46" s="148"/>
      <c r="P46" s="148"/>
      <c r="Q46" s="148"/>
      <c r="R46" s="148"/>
      <c r="S46" s="148"/>
      <c r="T46" s="148"/>
    </row>
    <row r="47" spans="1:20" ht="15" customHeight="1" x14ac:dyDescent="0.25">
      <c r="A47" s="56" t="s">
        <v>108</v>
      </c>
      <c r="B47" s="57"/>
      <c r="C47" s="118"/>
      <c r="D47" s="70"/>
      <c r="E47" s="124" t="s">
        <v>152</v>
      </c>
      <c r="F47" s="124" t="s">
        <v>153</v>
      </c>
      <c r="G47" s="124" t="s">
        <v>154</v>
      </c>
    </row>
    <row r="48" spans="1:20" ht="15" customHeight="1" x14ac:dyDescent="0.25">
      <c r="A48" s="56" t="s">
        <v>110</v>
      </c>
      <c r="B48" s="57"/>
      <c r="C48" s="118"/>
      <c r="D48" s="70"/>
      <c r="E48" s="124" t="s">
        <v>152</v>
      </c>
      <c r="F48" s="124" t="s">
        <v>155</v>
      </c>
      <c r="G48" s="124" t="s">
        <v>154</v>
      </c>
      <c r="I48" s="124" t="s">
        <v>160</v>
      </c>
      <c r="L48" s="9">
        <v>225</v>
      </c>
    </row>
    <row r="49" spans="1:12" x14ac:dyDescent="0.25">
      <c r="A49" s="56" t="s">
        <v>109</v>
      </c>
      <c r="B49" s="57"/>
      <c r="C49" s="118"/>
      <c r="D49" s="70"/>
      <c r="E49" s="124" t="s">
        <v>152</v>
      </c>
      <c r="F49" s="124" t="s">
        <v>157</v>
      </c>
      <c r="G49" s="124" t="s">
        <v>156</v>
      </c>
      <c r="I49" s="124" t="s">
        <v>162</v>
      </c>
      <c r="L49" s="9">
        <v>222.3</v>
      </c>
    </row>
    <row r="50" spans="1:12" ht="15.75" thickBot="1" x14ac:dyDescent="0.3">
      <c r="A50" s="56" t="s">
        <v>111</v>
      </c>
      <c r="B50" s="57"/>
      <c r="C50" s="118"/>
      <c r="D50" s="70"/>
      <c r="E50" s="124" t="s">
        <v>152</v>
      </c>
      <c r="F50" s="124" t="s">
        <v>158</v>
      </c>
      <c r="G50" s="124" t="s">
        <v>159</v>
      </c>
      <c r="I50" s="124" t="s">
        <v>161</v>
      </c>
      <c r="L50" s="9">
        <v>68.7</v>
      </c>
    </row>
    <row r="51" spans="1:12" ht="16.5" thickTop="1" thickBot="1" x14ac:dyDescent="0.3">
      <c r="A51" s="56" t="s">
        <v>113</v>
      </c>
      <c r="B51" s="57"/>
      <c r="C51" s="118"/>
      <c r="D51" s="70"/>
      <c r="E51" s="124" t="s">
        <v>152</v>
      </c>
      <c r="F51" s="124" t="s">
        <v>163</v>
      </c>
      <c r="G51" s="124" t="s">
        <v>154</v>
      </c>
      <c r="L51" s="150">
        <f>SUM(L48:L50)</f>
        <v>516</v>
      </c>
    </row>
    <row r="52" spans="1:12" ht="15.75" thickTop="1" x14ac:dyDescent="0.25">
      <c r="A52" s="56" t="s">
        <v>112</v>
      </c>
      <c r="B52" s="57"/>
      <c r="C52" s="118"/>
      <c r="D52" s="70"/>
      <c r="E52" s="124"/>
      <c r="F52" s="124"/>
      <c r="G52" s="124"/>
      <c r="L52" s="150">
        <f>SUM(L49:L51)</f>
        <v>807</v>
      </c>
    </row>
    <row r="53" spans="1:12" ht="15.75" thickBot="1" x14ac:dyDescent="0.3">
      <c r="A53" s="10" t="s">
        <v>42</v>
      </c>
      <c r="B53" s="11">
        <f>SUM(B36:B46)</f>
        <v>0</v>
      </c>
      <c r="C53" s="119">
        <f>SUM(C36:C52)</f>
        <v>0</v>
      </c>
      <c r="D53" s="70"/>
      <c r="E53" s="124"/>
      <c r="F53" s="70"/>
      <c r="G53" s="70"/>
    </row>
    <row r="54" spans="1:12" ht="15.75" thickTop="1" x14ac:dyDescent="0.25">
      <c r="A54" s="12"/>
      <c r="B54" s="14"/>
      <c r="C54" s="14"/>
      <c r="D54" s="70"/>
      <c r="E54" s="124"/>
      <c r="F54" s="70"/>
      <c r="G54" s="70"/>
    </row>
    <row r="55" spans="1:12" x14ac:dyDescent="0.25">
      <c r="B55" s="24"/>
      <c r="D55" s="49"/>
      <c r="E55" s="124"/>
    </row>
    <row r="56" spans="1:12" x14ac:dyDescent="0.25">
      <c r="D56" s="22"/>
      <c r="E56" s="22"/>
    </row>
    <row r="67" spans="2:2" x14ac:dyDescent="0.25">
      <c r="B67" s="24"/>
    </row>
    <row r="72" spans="2:2" x14ac:dyDescent="0.25">
      <c r="B72" s="24"/>
    </row>
    <row r="75" spans="2:2" x14ac:dyDescent="0.25">
      <c r="B75" s="24"/>
    </row>
  </sheetData>
  <customSheetViews>
    <customSheetView guid="{13445976-5095-495F-B077-64D8D30B9536}" showGridLines="0" hiddenRows="1">
      <selection activeCell="I25" sqref="I25:J25"/>
      <pageMargins left="0.7" right="0.7" top="0.75" bottom="0.75" header="0.3" footer="0.3"/>
      <pageSetup orientation="landscape" r:id="rId1"/>
    </customSheetView>
    <customSheetView guid="{0C0220E7-9143-4843-A65B-3E7E526898B1}" showGridLines="0">
      <selection activeCell="F30" sqref="F30"/>
      <pageMargins left="0.7" right="0.7" top="0.75" bottom="0.75" header="0.3" footer="0.3"/>
      <pageSetup orientation="landscape" r:id="rId2"/>
    </customSheetView>
    <customSheetView guid="{C092AED6-F11B-4232-A1E0-328235921869}" showGridLines="0">
      <selection activeCell="K6" sqref="K6:N20"/>
      <pageMargins left="0.7" right="0.7" top="0.75" bottom="0.75" header="0.3" footer="0.3"/>
      <pageSetup orientation="landscape" r:id="rId3"/>
    </customSheetView>
  </customSheetViews>
  <mergeCells count="82">
    <mergeCell ref="M32:Q36"/>
    <mergeCell ref="A20:B20"/>
    <mergeCell ref="A21:B21"/>
    <mergeCell ref="A15:B15"/>
    <mergeCell ref="A16:B16"/>
    <mergeCell ref="A17:B17"/>
    <mergeCell ref="C21:E21"/>
    <mergeCell ref="C22:D22"/>
    <mergeCell ref="I22:J22"/>
    <mergeCell ref="I27:J27"/>
    <mergeCell ref="L29:M29"/>
    <mergeCell ref="O29:P29"/>
    <mergeCell ref="I29:J29"/>
    <mergeCell ref="I26:J26"/>
    <mergeCell ref="F29:G29"/>
    <mergeCell ref="C29:D29"/>
    <mergeCell ref="A3:B3"/>
    <mergeCell ref="A2:B2"/>
    <mergeCell ref="A10:B10"/>
    <mergeCell ref="A11:B11"/>
    <mergeCell ref="A12:B12"/>
    <mergeCell ref="A4:B4"/>
    <mergeCell ref="A5:B5"/>
    <mergeCell ref="A6:B6"/>
    <mergeCell ref="A8:B8"/>
    <mergeCell ref="A9:B9"/>
    <mergeCell ref="A7:B7"/>
    <mergeCell ref="O42:R42"/>
    <mergeCell ref="C26:D26"/>
    <mergeCell ref="C27:D27"/>
    <mergeCell ref="C23:D23"/>
    <mergeCell ref="F25:G25"/>
    <mergeCell ref="F27:G27"/>
    <mergeCell ref="F23:G23"/>
    <mergeCell ref="I23:J23"/>
    <mergeCell ref="I24:J24"/>
    <mergeCell ref="I28:J28"/>
    <mergeCell ref="R26:S26"/>
    <mergeCell ref="R27:S27"/>
    <mergeCell ref="R28:S28"/>
    <mergeCell ref="R29:S29"/>
    <mergeCell ref="R23:S23"/>
    <mergeCell ref="R24:S24"/>
    <mergeCell ref="B1:O1"/>
    <mergeCell ref="C24:D24"/>
    <mergeCell ref="C25:D25"/>
    <mergeCell ref="F2:H2"/>
    <mergeCell ref="C2:E2"/>
    <mergeCell ref="I2:K2"/>
    <mergeCell ref="I21:K21"/>
    <mergeCell ref="F24:G24"/>
    <mergeCell ref="L21:N21"/>
    <mergeCell ref="L25:M25"/>
    <mergeCell ref="L24:M24"/>
    <mergeCell ref="L23:M23"/>
    <mergeCell ref="L22:M22"/>
    <mergeCell ref="I25:J25"/>
    <mergeCell ref="F22:G22"/>
    <mergeCell ref="A14:B14"/>
    <mergeCell ref="R2:T2"/>
    <mergeCell ref="O2:Q2"/>
    <mergeCell ref="L2:N2"/>
    <mergeCell ref="O28:P28"/>
    <mergeCell ref="O22:P22"/>
    <mergeCell ref="O21:Q21"/>
    <mergeCell ref="L26:M26"/>
    <mergeCell ref="L28:M28"/>
    <mergeCell ref="O23:P23"/>
    <mergeCell ref="O24:P24"/>
    <mergeCell ref="O25:P25"/>
    <mergeCell ref="O26:P26"/>
    <mergeCell ref="L27:M27"/>
    <mergeCell ref="R21:T21"/>
    <mergeCell ref="R22:S22"/>
    <mergeCell ref="R25:S25"/>
    <mergeCell ref="O27:P27"/>
    <mergeCell ref="F21:H21"/>
    <mergeCell ref="F26:G26"/>
    <mergeCell ref="F28:G28"/>
    <mergeCell ref="A13:B13"/>
    <mergeCell ref="C28:D28"/>
    <mergeCell ref="A26:B26"/>
  </mergeCells>
  <hyperlinks>
    <hyperlink ref="D38" r:id="rId4" xr:uid="{00000000-0004-0000-0100-000000000000}"/>
    <hyperlink ref="D40" r:id="rId5" xr:uid="{6642C096-FD95-4932-BC50-99E45A81D2C5}"/>
  </hyperlinks>
  <pageMargins left="0.7" right="0.7" top="0.75" bottom="0.75" header="0.3" footer="0.3"/>
  <pageSetup orientation="landscape"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sheetPr>
  <dimension ref="A1:C52"/>
  <sheetViews>
    <sheetView showGridLines="0" topLeftCell="A19" workbookViewId="0">
      <selection activeCell="B49" sqref="B49"/>
    </sheetView>
  </sheetViews>
  <sheetFormatPr defaultColWidth="9.140625" defaultRowHeight="15.75" x14ac:dyDescent="0.25"/>
  <cols>
    <col min="1" max="1" width="48.5703125" style="1" customWidth="1"/>
    <col min="2" max="2" width="13.140625" style="2" customWidth="1"/>
    <col min="3" max="3" width="57.5703125" style="1" customWidth="1"/>
    <col min="4" max="6" width="9.140625" style="1"/>
    <col min="7" max="7" width="12" style="1" customWidth="1"/>
    <col min="8" max="16384" width="9.140625" style="1"/>
  </cols>
  <sheetData>
    <row r="1" spans="1:3" x14ac:dyDescent="0.25">
      <c r="A1" s="288" t="s">
        <v>74</v>
      </c>
      <c r="B1" s="289"/>
    </row>
    <row r="2" spans="1:3" ht="3" customHeight="1" thickBot="1" x14ac:dyDescent="0.3">
      <c r="A2" s="31"/>
      <c r="B2" s="32"/>
    </row>
    <row r="3" spans="1:3" ht="0.75" customHeight="1" x14ac:dyDescent="0.25">
      <c r="A3" s="29" t="s">
        <v>23</v>
      </c>
      <c r="B3" s="30" t="s">
        <v>0</v>
      </c>
    </row>
    <row r="4" spans="1:3" ht="15.75" hidden="1" customHeight="1" x14ac:dyDescent="0.25">
      <c r="A4" s="5" t="s">
        <v>17</v>
      </c>
      <c r="B4" s="26"/>
    </row>
    <row r="5" spans="1:3" ht="15.75" hidden="1" customHeight="1" x14ac:dyDescent="0.25">
      <c r="A5" s="5" t="s">
        <v>22</v>
      </c>
      <c r="B5" s="26"/>
    </row>
    <row r="6" spans="1:3" ht="15.75" hidden="1" customHeight="1" x14ac:dyDescent="0.25">
      <c r="A6" s="5" t="s">
        <v>28</v>
      </c>
      <c r="B6" s="25"/>
      <c r="C6" s="8" t="s">
        <v>29</v>
      </c>
    </row>
    <row r="7" spans="1:3" ht="15.75" hidden="1" customHeight="1" x14ac:dyDescent="0.25">
      <c r="A7" s="5" t="s">
        <v>25</v>
      </c>
      <c r="B7" s="25"/>
    </row>
    <row r="8" spans="1:3" ht="15.75" hidden="1" customHeight="1" x14ac:dyDescent="0.25">
      <c r="A8" s="5" t="s">
        <v>20</v>
      </c>
      <c r="B8" s="25"/>
    </row>
    <row r="9" spans="1:3" ht="15.75" hidden="1" customHeight="1" x14ac:dyDescent="0.25">
      <c r="A9" s="5" t="s">
        <v>1</v>
      </c>
      <c r="B9" s="25"/>
    </row>
    <row r="10" spans="1:3" ht="15.75" hidden="1" customHeight="1" x14ac:dyDescent="0.25">
      <c r="A10" s="5" t="s">
        <v>1</v>
      </c>
      <c r="B10" s="25"/>
    </row>
    <row r="11" spans="1:3" ht="15.75" hidden="1" customHeight="1" x14ac:dyDescent="0.25">
      <c r="A11" s="5" t="s">
        <v>1</v>
      </c>
      <c r="B11" s="25"/>
    </row>
    <row r="12" spans="1:3" s="3" customFormat="1" ht="30" hidden="1" customHeight="1" x14ac:dyDescent="0.25">
      <c r="A12" s="4" t="s">
        <v>15</v>
      </c>
      <c r="B12" s="28">
        <f>SUM(B4:B11)</f>
        <v>0</v>
      </c>
    </row>
    <row r="13" spans="1:3" ht="81" customHeight="1" x14ac:dyDescent="0.25">
      <c r="A13" s="68" t="s">
        <v>2</v>
      </c>
      <c r="B13" s="69" t="s">
        <v>75</v>
      </c>
    </row>
    <row r="14" spans="1:3" ht="15.75" customHeight="1" x14ac:dyDescent="0.25">
      <c r="A14" s="33" t="s">
        <v>170</v>
      </c>
      <c r="B14" s="64"/>
      <c r="C14" s="291" t="s">
        <v>87</v>
      </c>
    </row>
    <row r="15" spans="1:3" ht="15.75" customHeight="1" x14ac:dyDescent="0.25">
      <c r="A15" s="33" t="s">
        <v>77</v>
      </c>
      <c r="B15" s="64"/>
      <c r="C15" s="291"/>
    </row>
    <row r="16" spans="1:3" ht="15.75" customHeight="1" x14ac:dyDescent="0.25">
      <c r="A16" s="33" t="s">
        <v>78</v>
      </c>
      <c r="B16" s="64"/>
      <c r="C16" s="291"/>
    </row>
    <row r="17" spans="1:3" ht="15.75" customHeight="1" x14ac:dyDescent="0.25">
      <c r="A17" s="33" t="s">
        <v>79</v>
      </c>
      <c r="B17" s="64"/>
      <c r="C17" s="292"/>
    </row>
    <row r="18" spans="1:3" ht="15.75" customHeight="1" x14ac:dyDescent="0.25">
      <c r="A18" s="33" t="s">
        <v>21</v>
      </c>
      <c r="B18" s="64"/>
      <c r="C18" s="292"/>
    </row>
    <row r="19" spans="1:3" ht="15.75" customHeight="1" x14ac:dyDescent="0.25">
      <c r="A19" s="33" t="s">
        <v>18</v>
      </c>
      <c r="B19" s="65"/>
      <c r="C19" s="292"/>
    </row>
    <row r="20" spans="1:3" ht="15.75" customHeight="1" x14ac:dyDescent="0.25">
      <c r="A20" s="7" t="s">
        <v>81</v>
      </c>
      <c r="B20" s="66"/>
    </row>
    <row r="21" spans="1:3" ht="15.75" customHeight="1" x14ac:dyDescent="0.25">
      <c r="A21" s="7" t="s">
        <v>4</v>
      </c>
      <c r="B21" s="66"/>
    </row>
    <row r="22" spans="1:3" ht="15.75" customHeight="1" x14ac:dyDescent="0.25">
      <c r="A22" s="7" t="s">
        <v>26</v>
      </c>
      <c r="B22" s="66"/>
    </row>
    <row r="23" spans="1:3" ht="15.75" customHeight="1" x14ac:dyDescent="0.25">
      <c r="A23" s="7" t="s">
        <v>3</v>
      </c>
      <c r="B23" s="66"/>
      <c r="C23" s="1" t="s">
        <v>73</v>
      </c>
    </row>
    <row r="24" spans="1:3" ht="15.75" customHeight="1" x14ac:dyDescent="0.25">
      <c r="A24" s="7" t="s">
        <v>70</v>
      </c>
      <c r="B24" s="66"/>
    </row>
    <row r="25" spans="1:3" ht="15.75" customHeight="1" x14ac:dyDescent="0.25">
      <c r="A25" s="7" t="s">
        <v>54</v>
      </c>
      <c r="B25" s="66"/>
    </row>
    <row r="26" spans="1:3" ht="16.5" customHeight="1" x14ac:dyDescent="0.25">
      <c r="A26" s="7" t="s">
        <v>165</v>
      </c>
      <c r="B26" s="66"/>
    </row>
    <row r="27" spans="1:3" ht="15.75" customHeight="1" x14ac:dyDescent="0.25">
      <c r="A27" s="7" t="s">
        <v>88</v>
      </c>
      <c r="B27" s="66"/>
    </row>
    <row r="28" spans="1:3" ht="15.75" customHeight="1" x14ac:dyDescent="0.25">
      <c r="A28" s="7" t="s">
        <v>71</v>
      </c>
      <c r="B28" s="66"/>
    </row>
    <row r="29" spans="1:3" ht="15.75" customHeight="1" x14ac:dyDescent="0.25">
      <c r="A29" s="7" t="s">
        <v>55</v>
      </c>
      <c r="B29" s="66"/>
      <c r="C29" s="205" t="s">
        <v>80</v>
      </c>
    </row>
    <row r="30" spans="1:3" ht="15.75" customHeight="1" x14ac:dyDescent="0.25">
      <c r="A30" s="7" t="s">
        <v>89</v>
      </c>
      <c r="B30" s="66"/>
    </row>
    <row r="31" spans="1:3" ht="15.75" customHeight="1" x14ac:dyDescent="0.25">
      <c r="A31" s="7" t="s">
        <v>90</v>
      </c>
      <c r="B31" s="66"/>
    </row>
    <row r="32" spans="1:3" ht="15.75" customHeight="1" x14ac:dyDescent="0.25">
      <c r="A32" s="7" t="s">
        <v>6</v>
      </c>
      <c r="B32" s="66"/>
    </row>
    <row r="33" spans="1:2" ht="15.75" customHeight="1" x14ac:dyDescent="0.25">
      <c r="A33" s="7" t="s">
        <v>5</v>
      </c>
      <c r="B33" s="66"/>
    </row>
    <row r="34" spans="1:2" ht="15.75" customHeight="1" x14ac:dyDescent="0.25">
      <c r="A34" s="7" t="s">
        <v>61</v>
      </c>
      <c r="B34" s="66"/>
    </row>
    <row r="35" spans="1:2" ht="15.75" customHeight="1" x14ac:dyDescent="0.25">
      <c r="A35" s="7" t="s">
        <v>7</v>
      </c>
      <c r="B35" s="66"/>
    </row>
    <row r="36" spans="1:2" ht="15.75" customHeight="1" x14ac:dyDescent="0.25">
      <c r="A36" s="7" t="s">
        <v>8</v>
      </c>
      <c r="B36" s="66"/>
    </row>
    <row r="37" spans="1:2" ht="15.75" customHeight="1" x14ac:dyDescent="0.25">
      <c r="A37" s="7" t="s">
        <v>9</v>
      </c>
      <c r="B37" s="66"/>
    </row>
    <row r="38" spans="1:2" ht="15.75" customHeight="1" x14ac:dyDescent="0.25">
      <c r="A38" s="7" t="s">
        <v>19</v>
      </c>
      <c r="B38" s="66"/>
    </row>
    <row r="39" spans="1:2" ht="15.75" customHeight="1" x14ac:dyDescent="0.25">
      <c r="A39" s="7" t="s">
        <v>82</v>
      </c>
      <c r="B39" s="66"/>
    </row>
    <row r="40" spans="1:2" ht="15.75" customHeight="1" x14ac:dyDescent="0.25">
      <c r="A40" s="7" t="s">
        <v>53</v>
      </c>
      <c r="B40" s="66"/>
    </row>
    <row r="41" spans="1:2" ht="15.75" customHeight="1" x14ac:dyDescent="0.25">
      <c r="A41" s="7" t="s">
        <v>10</v>
      </c>
      <c r="B41" s="66"/>
    </row>
    <row r="42" spans="1:2" ht="15.75" customHeight="1" x14ac:dyDescent="0.25">
      <c r="A42" s="7" t="s">
        <v>11</v>
      </c>
      <c r="B42" s="66"/>
    </row>
    <row r="43" spans="1:2" ht="15.75" customHeight="1" x14ac:dyDescent="0.25">
      <c r="A43" s="7" t="s">
        <v>56</v>
      </c>
      <c r="B43" s="66"/>
    </row>
    <row r="44" spans="1:2" ht="15.75" customHeight="1" x14ac:dyDescent="0.25">
      <c r="A44" s="7" t="s">
        <v>72</v>
      </c>
      <c r="B44" s="66"/>
    </row>
    <row r="45" spans="1:2" ht="15.75" customHeight="1" x14ac:dyDescent="0.25">
      <c r="A45" s="7" t="s">
        <v>12</v>
      </c>
      <c r="B45" s="66"/>
    </row>
    <row r="46" spans="1:2" ht="15.75" customHeight="1" x14ac:dyDescent="0.25">
      <c r="A46" s="7" t="s">
        <v>27</v>
      </c>
      <c r="B46" s="66"/>
    </row>
    <row r="47" spans="1:2" ht="17.25" customHeight="1" x14ac:dyDescent="0.25">
      <c r="A47" s="7" t="s">
        <v>24</v>
      </c>
      <c r="B47" s="66"/>
    </row>
    <row r="48" spans="1:2" ht="15.75" customHeight="1" x14ac:dyDescent="0.25">
      <c r="A48" s="7" t="s">
        <v>13</v>
      </c>
      <c r="B48" s="66"/>
    </row>
    <row r="49" spans="1:2" ht="15.75" customHeight="1" x14ac:dyDescent="0.25">
      <c r="A49" s="7" t="s">
        <v>13</v>
      </c>
      <c r="B49" s="66"/>
    </row>
    <row r="50" spans="1:2" s="3" customFormat="1" ht="30" customHeight="1" x14ac:dyDescent="0.25">
      <c r="A50" s="6" t="s">
        <v>16</v>
      </c>
      <c r="B50" s="67">
        <f>SUM(B14:B49)</f>
        <v>0</v>
      </c>
    </row>
    <row r="51" spans="1:2" x14ac:dyDescent="0.25">
      <c r="A51" s="290"/>
      <c r="B51" s="290"/>
    </row>
    <row r="52" spans="1:2" s="3" customFormat="1" ht="30" hidden="1" customHeight="1" x14ac:dyDescent="0.25">
      <c r="A52" s="6" t="s">
        <v>14</v>
      </c>
      <c r="B52" s="27">
        <f>B12-B50</f>
        <v>0</v>
      </c>
    </row>
  </sheetData>
  <customSheetViews>
    <customSheetView guid="{13445976-5095-495F-B077-64D8D30B9536}" showGridLines="0" hiddenRows="1">
      <selection activeCell="C47" sqref="C47"/>
      <pageMargins left="0" right="0" top="0.5" bottom="0.5" header="0.3" footer="0.3"/>
      <printOptions horizontalCentered="1" verticalCentered="1"/>
      <pageSetup orientation="portrait" r:id="rId1"/>
    </customSheetView>
    <customSheetView guid="{0C0220E7-9143-4843-A65B-3E7E526898B1}" showGridLines="0" hiddenRows="1">
      <selection activeCell="A49" sqref="A49"/>
      <pageMargins left="0" right="0" top="0.5" bottom="0.5" header="0.3" footer="0.3"/>
      <printOptions horizontalCentered="1" verticalCentered="1"/>
      <pageSetup orientation="portrait" r:id="rId2"/>
    </customSheetView>
    <customSheetView guid="{C092AED6-F11B-4232-A1E0-328235921869}" showGridLines="0" hiddenRows="1">
      <selection activeCell="A49" sqref="A49"/>
      <pageMargins left="0" right="0" top="0.5" bottom="0.5" header="0.3" footer="0.3"/>
      <printOptions horizontalCentered="1" verticalCentered="1"/>
      <pageSetup orientation="portrait" r:id="rId3"/>
    </customSheetView>
  </customSheetViews>
  <mergeCells count="4">
    <mergeCell ref="A1:B1"/>
    <mergeCell ref="A51:B51"/>
    <mergeCell ref="C14:C16"/>
    <mergeCell ref="C17:C19"/>
  </mergeCells>
  <printOptions horizontalCentered="1" verticalCentered="1"/>
  <pageMargins left="0" right="0" top="0.5" bottom="0.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D64F4-21B6-4654-9A97-AA405845ABDA}">
  <sheetPr>
    <tabColor rgb="FF00B050"/>
  </sheetPr>
  <dimension ref="A1:K14"/>
  <sheetViews>
    <sheetView workbookViewId="0">
      <selection activeCell="A16" sqref="A16"/>
    </sheetView>
  </sheetViews>
  <sheetFormatPr defaultRowHeight="15" x14ac:dyDescent="0.25"/>
  <cols>
    <col min="1" max="1" width="39.140625" bestFit="1" customWidth="1"/>
  </cols>
  <sheetData>
    <row r="1" spans="1:11" x14ac:dyDescent="0.25">
      <c r="A1" s="58" t="s">
        <v>131</v>
      </c>
      <c r="B1" s="50"/>
      <c r="C1" s="50"/>
      <c r="D1" s="50"/>
      <c r="E1" s="50"/>
      <c r="F1" s="50"/>
      <c r="G1" s="50"/>
      <c r="H1" s="50"/>
      <c r="I1" s="50"/>
      <c r="J1" s="50"/>
    </row>
    <row r="2" spans="1:11" x14ac:dyDescent="0.25">
      <c r="A2" s="59" t="s">
        <v>118</v>
      </c>
      <c r="B2" s="60" t="s">
        <v>119</v>
      </c>
      <c r="C2" s="50"/>
      <c r="D2" s="50"/>
      <c r="E2" s="50"/>
      <c r="F2" s="50"/>
      <c r="G2" s="50"/>
      <c r="H2" s="50"/>
      <c r="I2" s="50"/>
      <c r="J2" s="50"/>
    </row>
    <row r="3" spans="1:11" x14ac:dyDescent="0.25">
      <c r="A3" s="59" t="s">
        <v>115</v>
      </c>
      <c r="B3" s="60" t="s">
        <v>83</v>
      </c>
      <c r="C3" s="50"/>
      <c r="D3" s="50"/>
      <c r="E3" s="50"/>
      <c r="F3" s="50"/>
      <c r="G3" s="50"/>
      <c r="H3" s="50"/>
      <c r="I3" s="50"/>
      <c r="J3" s="50"/>
    </row>
    <row r="4" spans="1:11" x14ac:dyDescent="0.25">
      <c r="A4" s="59" t="s">
        <v>116</v>
      </c>
      <c r="B4" s="60" t="s">
        <v>117</v>
      </c>
      <c r="C4" s="50"/>
      <c r="D4" s="50"/>
      <c r="E4" s="50"/>
      <c r="F4" s="50"/>
      <c r="G4" s="50"/>
      <c r="H4" s="50"/>
      <c r="I4" s="50"/>
      <c r="J4" s="50"/>
    </row>
    <row r="5" spans="1:11" x14ac:dyDescent="0.25">
      <c r="A5" s="59" t="s">
        <v>136</v>
      </c>
      <c r="B5" s="60" t="s">
        <v>120</v>
      </c>
      <c r="C5" s="50"/>
      <c r="D5" s="50"/>
      <c r="E5" s="50"/>
      <c r="F5" s="50"/>
      <c r="G5" s="50"/>
      <c r="H5" s="50"/>
      <c r="I5" s="50"/>
      <c r="J5" s="50"/>
    </row>
    <row r="6" spans="1:11" x14ac:dyDescent="0.25">
      <c r="A6" s="59" t="s">
        <v>122</v>
      </c>
      <c r="B6" s="60" t="s">
        <v>121</v>
      </c>
      <c r="C6" s="50"/>
      <c r="D6" s="50"/>
      <c r="E6" s="50"/>
      <c r="F6" s="50"/>
      <c r="G6" s="50"/>
      <c r="H6" s="50"/>
      <c r="I6" s="50"/>
      <c r="J6" s="50"/>
    </row>
    <row r="7" spans="1:11" x14ac:dyDescent="0.25">
      <c r="A7" s="59" t="s">
        <v>133</v>
      </c>
      <c r="B7" s="60" t="s">
        <v>134</v>
      </c>
      <c r="C7" s="50"/>
      <c r="D7" s="50"/>
      <c r="E7" s="50"/>
      <c r="F7" s="50"/>
      <c r="G7" s="50"/>
      <c r="H7" s="50"/>
      <c r="I7" s="50"/>
      <c r="J7" s="50"/>
    </row>
    <row r="8" spans="1:11" x14ac:dyDescent="0.25">
      <c r="A8" s="59" t="s">
        <v>139</v>
      </c>
      <c r="B8" s="60" t="s">
        <v>140</v>
      </c>
      <c r="C8" s="50"/>
      <c r="D8" s="50"/>
      <c r="E8" s="50"/>
      <c r="F8" s="50"/>
      <c r="G8" s="50"/>
      <c r="H8" s="50"/>
      <c r="I8" s="50"/>
      <c r="J8" s="50"/>
    </row>
    <row r="9" spans="1:11" x14ac:dyDescent="0.25">
      <c r="A9" s="59" t="s">
        <v>138</v>
      </c>
      <c r="B9" s="60" t="s">
        <v>137</v>
      </c>
      <c r="C9" s="50"/>
      <c r="D9" s="50"/>
      <c r="E9" s="50"/>
      <c r="F9" s="50"/>
      <c r="G9" s="50"/>
      <c r="H9" s="50"/>
      <c r="I9" s="50"/>
      <c r="J9" s="50"/>
    </row>
    <row r="10" spans="1:11" x14ac:dyDescent="0.25">
      <c r="A10" s="61" t="s">
        <v>132</v>
      </c>
      <c r="B10" s="51"/>
      <c r="C10" s="51"/>
      <c r="D10" s="51"/>
      <c r="E10" s="51"/>
      <c r="F10" s="51"/>
      <c r="G10" s="51"/>
      <c r="H10" s="51"/>
      <c r="I10" s="51"/>
      <c r="J10" s="51"/>
      <c r="K10" s="51"/>
    </row>
    <row r="11" spans="1:11" x14ac:dyDescent="0.25">
      <c r="A11" s="62" t="s">
        <v>124</v>
      </c>
      <c r="B11" s="63" t="s">
        <v>123</v>
      </c>
      <c r="C11" s="51"/>
      <c r="D11" s="51"/>
      <c r="E11" s="51"/>
      <c r="F11" s="51"/>
      <c r="G11" s="51"/>
      <c r="H11" s="51"/>
      <c r="I11" s="51"/>
      <c r="J11" s="51"/>
      <c r="K11" s="51"/>
    </row>
    <row r="12" spans="1:11" x14ac:dyDescent="0.25">
      <c r="A12" s="62" t="s">
        <v>126</v>
      </c>
      <c r="B12" s="63" t="s">
        <v>125</v>
      </c>
      <c r="C12" s="51"/>
      <c r="D12" s="51"/>
      <c r="E12" s="51"/>
      <c r="F12" s="51"/>
      <c r="G12" s="51"/>
      <c r="H12" s="51"/>
      <c r="I12" s="51"/>
      <c r="J12" s="51"/>
      <c r="K12" s="51"/>
    </row>
    <row r="13" spans="1:11" x14ac:dyDescent="0.25">
      <c r="A13" s="62" t="s">
        <v>128</v>
      </c>
      <c r="B13" s="63" t="s">
        <v>127</v>
      </c>
      <c r="C13" s="51"/>
      <c r="D13" s="51"/>
      <c r="E13" s="51"/>
      <c r="F13" s="51"/>
      <c r="G13" s="51"/>
      <c r="H13" s="51"/>
      <c r="I13" s="51"/>
      <c r="J13" s="51"/>
      <c r="K13" s="51"/>
    </row>
    <row r="14" spans="1:11" x14ac:dyDescent="0.25">
      <c r="A14" s="62" t="s">
        <v>129</v>
      </c>
      <c r="B14" s="63" t="s">
        <v>130</v>
      </c>
      <c r="C14" s="51"/>
      <c r="D14" s="51"/>
      <c r="E14" s="51"/>
      <c r="F14" s="51"/>
      <c r="G14" s="51"/>
      <c r="H14" s="51"/>
      <c r="I14" s="51"/>
      <c r="J14" s="51"/>
      <c r="K14" s="51"/>
    </row>
  </sheetData>
  <hyperlinks>
    <hyperlink ref="B3" r:id="rId1" xr:uid="{83A7CC52-B505-4D8F-8E9F-8B5211715832}"/>
    <hyperlink ref="B4" r:id="rId2" xr:uid="{F1921732-EC0D-44B4-8B7F-DD379B5A8A34}"/>
    <hyperlink ref="B5" r:id="rId3" xr:uid="{189772F8-2FC7-40E3-A9F2-FD8E820B26F4}"/>
    <hyperlink ref="B6" r:id="rId4" xr:uid="{7B5CB20D-D68B-4132-8EE1-0FBAE60C6E8C}"/>
    <hyperlink ref="B11" r:id="rId5" xr:uid="{0B436347-B089-43B0-82F9-B6893D8E678C}"/>
    <hyperlink ref="B12" r:id="rId6" xr:uid="{D6920A4C-C8CE-487C-BCB2-1E19C78E0C21}"/>
    <hyperlink ref="B13" r:id="rId7" xr:uid="{85A5F48C-7135-4B49-9F31-F8821C30C379}"/>
    <hyperlink ref="B14" r:id="rId8" location="get-help-now " xr:uid="{BCC18732-5651-4F47-815C-2280D1559730}"/>
    <hyperlink ref="B2" r:id="rId9" xr:uid="{14AFCF75-4D01-469D-A6B7-CD35017EAA8E}"/>
    <hyperlink ref="B7" r:id="rId10" xr:uid="{D4B76ED8-A5B5-4F98-9DE5-14AE779B2506}"/>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Map Costs &amp; Resources</vt:lpstr>
      <vt:lpstr>Monthly Spending Plan</vt:lpstr>
      <vt:lpstr>Campus Resources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Cheryl Rauh</cp:lastModifiedBy>
  <cp:lastPrinted>2019-11-25T22:22:34Z</cp:lastPrinted>
  <dcterms:created xsi:type="dcterms:W3CDTF">2008-10-13T13:30:46Z</dcterms:created>
  <dcterms:modified xsi:type="dcterms:W3CDTF">2023-06-26T20:41:46Z</dcterms:modified>
</cp:coreProperties>
</file>