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0395" windowHeight="7935" activeTab="0"/>
  </bookViews>
  <sheets>
    <sheet name="Ma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<sst xmlns="http://schemas.openxmlformats.org/spreadsheetml/2006/main" count="67" uniqueCount="40">
  <si>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Sprinkler Partitioning Amounts for Fully Developed Corn Canopies</t>
  </si>
  <si>
    <t>Impact Sprinklers</t>
  </si>
  <si>
    <t xml:space="preserve">Stemflow </t>
  </si>
  <si>
    <t>Throughfall</t>
  </si>
  <si>
    <t>Interception</t>
  </si>
  <si>
    <t>Amount (mm)</t>
  </si>
  <si>
    <t xml:space="preserve">Irrigation </t>
  </si>
  <si>
    <t xml:space="preserve">Plant </t>
  </si>
  <si>
    <t>Spacing (cm)</t>
  </si>
  <si>
    <t>Amount (in)</t>
  </si>
  <si>
    <t>Spacing (in)</t>
  </si>
  <si>
    <t xml:space="preserve">  MESA at 2.2 m ht (far row)</t>
  </si>
  <si>
    <t xml:space="preserve">  MESA at 2.2 m ht (near row)</t>
  </si>
  <si>
    <t xml:space="preserve">  MESA at 2.2 m ht (all rows)</t>
  </si>
  <si>
    <t>Partitioned amount (mm)</t>
  </si>
  <si>
    <t>Partitioned amount (percent of total irrigation amount)</t>
  </si>
  <si>
    <r>
      <t>Interception</t>
    </r>
    <r>
      <rPr>
        <b/>
        <sz val="14"/>
        <rFont val="Arial"/>
        <family val="2"/>
      </rPr>
      <t>*</t>
    </r>
  </si>
  <si>
    <t>NA</t>
  </si>
  <si>
    <t>Stemflow is the amount of water that flows down the leaves to the leaf-stalk node and then down the stem to the soil surface.</t>
  </si>
  <si>
    <t>Throughfall is the amount of water that reaches the soil by falling directly or indirectly through the plant leaf structure.</t>
  </si>
  <si>
    <t>Trans. ASAE 43(4):909-918.</t>
  </si>
  <si>
    <t>Lamm, F.R. and H.L. Manges.  2000.  Partitioning of sprinkler irrigation water by a corn canopy.</t>
  </si>
  <si>
    <t xml:space="preserve">Interception storage is the amount of water temporarily remaining on the plant after irrigation. </t>
  </si>
  <si>
    <t>Stemflow equations follow the form, SF = [a - (b x PS)] x IA</t>
  </si>
  <si>
    <t>Throughfall equations follow the form, TF = [c + (d x PS)] x IA</t>
  </si>
  <si>
    <t xml:space="preserve">   data sets, rather than from using algebraic closure of these calculated stemflow and throughfall amounts shown here. </t>
  </si>
  <si>
    <r>
      <t>*</t>
    </r>
    <r>
      <rPr>
        <b/>
        <i/>
        <sz val="11"/>
        <rFont val="Arial"/>
        <family val="2"/>
      </rPr>
      <t xml:space="preserve"> Interception storage (IS) amounts are "fixed estimates" from algebraic closure of IS = IA - (SF + TF) from larger combined </t>
    </r>
  </si>
  <si>
    <t xml:space="preserve">     Resulting Plant Population (p/ha)</t>
  </si>
  <si>
    <t xml:space="preserve">     Resulting Plant Population (p/a)</t>
  </si>
  <si>
    <t>Version 06-1.0   Feb. 4, 2006  Freddie Lamm</t>
  </si>
  <si>
    <t xml:space="preserve">  MESA at 2.2 m ht. (all rows)</t>
  </si>
  <si>
    <t xml:space="preserve"> MESA at 2.2 m ht. (near row **)</t>
  </si>
  <si>
    <t xml:space="preserve">  MESA at 2.2 m ht. (far row **)</t>
  </si>
  <si>
    <t>▼</t>
  </si>
  <si>
    <r>
      <t xml:space="preserve">** </t>
    </r>
    <r>
      <rPr>
        <i/>
        <sz val="10"/>
        <rFont val="Arial"/>
        <family val="2"/>
      </rPr>
      <t>MESA at 2.2 m ht. is within the fully developed canopy. MESA pattern distortion results in different estimates for near (0.38 m) and far (1.14 m) corn rows.</t>
    </r>
  </si>
  <si>
    <t>Enter only these two values</t>
  </si>
  <si>
    <t xml:space="preserve">    where SF and TF are stemflow and throughfall amounts respectively, PS is corn plant spacing, IA is total irrigation amount, </t>
  </si>
  <si>
    <t xml:space="preserve">    and a, b, c, and d are coefficients specific to the sprinkler package and crop row being modeled.</t>
  </si>
  <si>
    <t>Corn rows spaced 0.76 m apart, 12-m spaced impact sprinklers at a 4.1-m height, and 3-m spaced mid elevation spray nozzles (MESA) at a 2.2-m height.</t>
  </si>
  <si>
    <t xml:space="preserve">     These calculations and estimates based on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</si>
</sst>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2" borderId="0" xfId="0" applyFont="1" applyFill="1" applyAlignment="1">
      <alignment/>
    </xf>
    <xf numFmtId="170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 quotePrefix="1">
      <alignment/>
    </xf>
    <xf numFmtId="170" fontId="5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5" fillId="8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8" borderId="0" xfId="0" applyFill="1" applyAlignment="1">
      <alignment/>
    </xf>
    <xf numFmtId="2" fontId="3" fillId="8" borderId="0" xfId="0" applyNumberFormat="1" applyFont="1" applyFill="1" applyBorder="1" applyAlignment="1" quotePrefix="1">
      <alignment/>
    </xf>
    <xf numFmtId="0" fontId="12" fillId="8" borderId="0" xfId="0" applyFont="1" applyFill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2" fillId="2" borderId="1" xfId="0" applyNumberFormat="1" applyFont="1" applyFill="1" applyBorder="1" applyAlignment="1" quotePrefix="1">
      <alignment horizontal="center"/>
    </xf>
    <xf numFmtId="170" fontId="2" fillId="8" borderId="1" xfId="0" applyNumberFormat="1" applyFont="1" applyFill="1" applyBorder="1" applyAlignment="1">
      <alignment horizontal="center"/>
    </xf>
    <xf numFmtId="170" fontId="2" fillId="5" borderId="1" xfId="0" applyNumberFormat="1" applyFont="1" applyFill="1" applyBorder="1" applyAlignment="1" quotePrefix="1">
      <alignment horizontal="center"/>
    </xf>
    <xf numFmtId="170" fontId="2" fillId="8" borderId="1" xfId="0" applyNumberFormat="1" applyFont="1" applyFill="1" applyBorder="1" applyAlignment="1" quotePrefix="1">
      <alignment horizontal="center"/>
    </xf>
    <xf numFmtId="170" fontId="2" fillId="6" borderId="1" xfId="0" applyNumberFormat="1" applyFont="1" applyFill="1" applyBorder="1" applyAlignment="1" quotePrefix="1">
      <alignment horizontal="center"/>
    </xf>
    <xf numFmtId="170" fontId="2" fillId="7" borderId="1" xfId="0" applyNumberFormat="1" applyFont="1" applyFill="1" applyBorder="1" applyAlignment="1" quotePrefix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 quotePrefix="1">
      <alignment horizontal="center"/>
    </xf>
    <xf numFmtId="1" fontId="2" fillId="8" borderId="1" xfId="0" applyNumberFormat="1" applyFont="1" applyFill="1" applyBorder="1" applyAlignment="1" quotePrefix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70" fontId="2" fillId="3" borderId="1" xfId="0" applyNumberFormat="1" applyFont="1" applyFill="1" applyBorder="1" applyAlignment="1" quotePrefix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5</xdr:row>
      <xdr:rowOff>85725</xdr:rowOff>
    </xdr:from>
    <xdr:to>
      <xdr:col>11</xdr:col>
      <xdr:colOff>685800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66800"/>
          <a:ext cx="2076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2.421875" style="0" customWidth="1"/>
    <col min="2" max="2" width="9.8515625" style="0" customWidth="1"/>
    <col min="3" max="3" width="12.421875" style="0" customWidth="1"/>
    <col min="4" max="4" width="9.7109375" style="0" customWidth="1"/>
    <col min="5" max="6" width="10.7109375" style="0" customWidth="1"/>
    <col min="7" max="7" width="9.7109375" style="0" customWidth="1"/>
    <col min="8" max="8" width="10.7109375" style="0" customWidth="1"/>
    <col min="9" max="9" width="11.7109375" style="3" customWidth="1"/>
    <col min="10" max="11" width="10.7109375" style="3" customWidth="1"/>
    <col min="12" max="12" width="10.7109375" style="0" customWidth="1"/>
  </cols>
  <sheetData>
    <row r="1" spans="1:12" ht="20.2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27" t="s">
        <v>39</v>
      </c>
      <c r="B3" s="1"/>
      <c r="C3" s="1"/>
      <c r="D3" s="1"/>
      <c r="E3" s="29" t="s">
        <v>21</v>
      </c>
      <c r="F3" s="29"/>
      <c r="G3" s="29"/>
      <c r="H3" s="29"/>
      <c r="I3" s="29"/>
      <c r="J3" s="29"/>
      <c r="K3" s="29"/>
      <c r="L3" s="29"/>
    </row>
    <row r="4" spans="1:12" ht="15.75" customHeight="1">
      <c r="A4" s="46" t="s">
        <v>35</v>
      </c>
      <c r="B4" s="1"/>
      <c r="C4" s="1"/>
      <c r="D4" s="1"/>
      <c r="E4" s="29" t="s">
        <v>20</v>
      </c>
      <c r="F4" s="29"/>
      <c r="G4" s="29"/>
      <c r="H4" s="29"/>
      <c r="I4" s="29"/>
      <c r="J4" s="29"/>
      <c r="K4" s="29"/>
      <c r="L4" s="29"/>
    </row>
    <row r="5" spans="1:12" ht="14.25" customHeight="1">
      <c r="A5" s="9" t="s">
        <v>6</v>
      </c>
      <c r="B5" s="48" t="s">
        <v>33</v>
      </c>
      <c r="C5" s="9" t="s">
        <v>6</v>
      </c>
      <c r="D5" s="1"/>
      <c r="E5" s="1"/>
      <c r="F5" s="1"/>
      <c r="G5" s="1"/>
      <c r="H5" s="1"/>
      <c r="I5" s="1"/>
      <c r="J5" s="47" t="s">
        <v>29</v>
      </c>
      <c r="K5" s="1"/>
      <c r="L5" s="1"/>
    </row>
    <row r="6" spans="1:12" ht="14.25" customHeight="1">
      <c r="A6" s="9" t="s">
        <v>5</v>
      </c>
      <c r="B6" s="52">
        <v>25</v>
      </c>
      <c r="C6" s="9" t="s">
        <v>9</v>
      </c>
      <c r="D6" s="33">
        <f>B6/25.4</f>
        <v>0.984251968503937</v>
      </c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9" t="s">
        <v>7</v>
      </c>
      <c r="B7" s="48" t="s">
        <v>33</v>
      </c>
      <c r="C7" s="9" t="s">
        <v>7</v>
      </c>
      <c r="D7" s="34"/>
      <c r="E7" s="26" t="s">
        <v>27</v>
      </c>
      <c r="F7" s="26"/>
      <c r="G7" s="26"/>
      <c r="H7" s="35">
        <f>(10000/0.762)*(1/(B8/100))</f>
        <v>72907.55322251384</v>
      </c>
      <c r="I7" s="1"/>
      <c r="J7" s="1"/>
      <c r="K7" s="1"/>
      <c r="L7" s="1"/>
    </row>
    <row r="8" spans="1:12" ht="14.25" customHeight="1">
      <c r="A8" s="9" t="s">
        <v>8</v>
      </c>
      <c r="B8" s="52">
        <v>18</v>
      </c>
      <c r="C8" s="9" t="s">
        <v>10</v>
      </c>
      <c r="D8" s="33">
        <f>B8/2.54</f>
        <v>7.086614173228346</v>
      </c>
      <c r="E8" s="26" t="s">
        <v>28</v>
      </c>
      <c r="F8" s="26"/>
      <c r="G8" s="26"/>
      <c r="H8" s="35">
        <f>(43560/2.5)*(12/D8)</f>
        <v>29504.64</v>
      </c>
      <c r="I8" s="1"/>
      <c r="J8" s="1"/>
      <c r="K8" s="1"/>
      <c r="L8" s="1"/>
    </row>
    <row r="9" spans="1:12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7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4.25">
      <c r="A11" s="5" t="s">
        <v>1</v>
      </c>
      <c r="B11" s="4"/>
      <c r="C11" s="4"/>
      <c r="D11" s="7" t="s">
        <v>30</v>
      </c>
      <c r="E11" s="14"/>
      <c r="F11" s="14"/>
      <c r="G11" s="15" t="s">
        <v>31</v>
      </c>
      <c r="H11" s="8"/>
      <c r="I11" s="8"/>
      <c r="J11" s="16" t="s">
        <v>32</v>
      </c>
      <c r="K11" s="12"/>
      <c r="L11" s="12"/>
    </row>
    <row r="12" spans="1:12" ht="18">
      <c r="A12" s="49" t="s">
        <v>2</v>
      </c>
      <c r="B12" s="49" t="s">
        <v>3</v>
      </c>
      <c r="C12" s="49" t="s">
        <v>16</v>
      </c>
      <c r="D12" s="10" t="s">
        <v>2</v>
      </c>
      <c r="E12" s="10" t="s">
        <v>3</v>
      </c>
      <c r="F12" s="10" t="s">
        <v>16</v>
      </c>
      <c r="G12" s="11" t="s">
        <v>2</v>
      </c>
      <c r="H12" s="11" t="s">
        <v>3</v>
      </c>
      <c r="I12" s="11" t="s">
        <v>4</v>
      </c>
      <c r="J12" s="13" t="s">
        <v>2</v>
      </c>
      <c r="K12" s="13" t="s">
        <v>3</v>
      </c>
      <c r="L12" s="13" t="s">
        <v>4</v>
      </c>
    </row>
    <row r="13" spans="1:12" ht="15.75">
      <c r="A13" s="50">
        <f>(0.71-(0.00885*$B$8))*$B$6</f>
        <v>13.767499999999998</v>
      </c>
      <c r="B13" s="50">
        <f>(0.332+(0.00457*$B$8))*$B$6</f>
        <v>10.3565</v>
      </c>
      <c r="C13" s="38">
        <v>2.06</v>
      </c>
      <c r="D13" s="37">
        <f>(0.671-(0.00669*$B$8))*$B$6</f>
        <v>13.764500000000002</v>
      </c>
      <c r="E13" s="37">
        <f>(0.408+(0.00181*$B$8))*$B$6</f>
        <v>11.0145</v>
      </c>
      <c r="F13" s="38">
        <v>1.85</v>
      </c>
      <c r="G13" s="39">
        <f>(0.839-(0.01082*$B$8))*$B$6</f>
        <v>16.105999999999998</v>
      </c>
      <c r="H13" s="39">
        <f>(0.477+(0.00137*$B$8))*$B$6</f>
        <v>12.5415</v>
      </c>
      <c r="I13" s="36" t="s">
        <v>17</v>
      </c>
      <c r="J13" s="40">
        <f>(0.52-(0.00295*$B$8))*$B$6</f>
        <v>11.672500000000001</v>
      </c>
      <c r="K13" s="40">
        <f>(0.333+(0.00242*$B$8))*$B$6</f>
        <v>9.414</v>
      </c>
      <c r="L13" s="36" t="s">
        <v>17</v>
      </c>
    </row>
    <row r="14" spans="1:12" ht="15.75" customHeight="1">
      <c r="A14" s="2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" customHeight="1">
      <c r="A15" s="17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4.25">
      <c r="A16" s="5" t="s">
        <v>1</v>
      </c>
      <c r="B16" s="4"/>
      <c r="C16" s="4"/>
      <c r="D16" s="7" t="s">
        <v>13</v>
      </c>
      <c r="E16" s="14"/>
      <c r="F16" s="14"/>
      <c r="G16" s="15" t="s">
        <v>12</v>
      </c>
      <c r="H16" s="8"/>
      <c r="I16" s="8"/>
      <c r="J16" s="16" t="s">
        <v>11</v>
      </c>
      <c r="K16" s="12"/>
      <c r="L16" s="12"/>
    </row>
    <row r="17" spans="1:12" ht="18">
      <c r="A17" s="49" t="s">
        <v>2</v>
      </c>
      <c r="B17" s="49" t="s">
        <v>3</v>
      </c>
      <c r="C17" s="49" t="s">
        <v>16</v>
      </c>
      <c r="D17" s="10" t="s">
        <v>2</v>
      </c>
      <c r="E17" s="10" t="s">
        <v>3</v>
      </c>
      <c r="F17" s="10" t="s">
        <v>16</v>
      </c>
      <c r="G17" s="11" t="s">
        <v>2</v>
      </c>
      <c r="H17" s="11" t="s">
        <v>3</v>
      </c>
      <c r="I17" s="11" t="s">
        <v>4</v>
      </c>
      <c r="J17" s="13" t="s">
        <v>2</v>
      </c>
      <c r="K17" s="13" t="s">
        <v>3</v>
      </c>
      <c r="L17" s="13" t="s">
        <v>4</v>
      </c>
    </row>
    <row r="18" spans="1:12" s="28" customFormat="1" ht="15.75">
      <c r="A18" s="51">
        <f>(A13/$B$6)*100</f>
        <v>55.06999999999999</v>
      </c>
      <c r="B18" s="51">
        <f aca="true" t="shared" si="0" ref="B18:K18">(B13/$B$6)*100</f>
        <v>41.426</v>
      </c>
      <c r="C18" s="41">
        <f t="shared" si="0"/>
        <v>8.24</v>
      </c>
      <c r="D18" s="42">
        <f t="shared" si="0"/>
        <v>55.05800000000001</v>
      </c>
      <c r="E18" s="42">
        <f t="shared" si="0"/>
        <v>44.058</v>
      </c>
      <c r="F18" s="43">
        <f t="shared" si="0"/>
        <v>7.400000000000001</v>
      </c>
      <c r="G18" s="44">
        <f t="shared" si="0"/>
        <v>64.42399999999999</v>
      </c>
      <c r="H18" s="44">
        <f t="shared" si="0"/>
        <v>50.166</v>
      </c>
      <c r="I18" s="41" t="s">
        <v>17</v>
      </c>
      <c r="J18" s="45">
        <f t="shared" si="0"/>
        <v>46.690000000000005</v>
      </c>
      <c r="K18" s="45">
        <f t="shared" si="0"/>
        <v>37.656</v>
      </c>
      <c r="L18" s="41" t="s">
        <v>17</v>
      </c>
    </row>
    <row r="19" spans="1:12" ht="15.75" customHeight="1">
      <c r="A19" s="21" t="s">
        <v>18</v>
      </c>
      <c r="B19" s="19"/>
      <c r="C19" s="19"/>
      <c r="D19" s="20"/>
      <c r="E19" s="20"/>
      <c r="F19" s="20"/>
      <c r="G19" s="19"/>
      <c r="H19" s="19"/>
      <c r="I19" s="19"/>
      <c r="J19" s="19"/>
      <c r="K19" s="19"/>
      <c r="L19" s="19"/>
    </row>
    <row r="20" spans="1:12" ht="13.5" customHeight="1">
      <c r="A20" s="21" t="s">
        <v>19</v>
      </c>
      <c r="B20" s="19"/>
      <c r="C20" s="19"/>
      <c r="D20" s="20"/>
      <c r="E20" s="20"/>
      <c r="F20" s="20"/>
      <c r="G20" s="19"/>
      <c r="H20" s="19"/>
      <c r="I20" s="19"/>
      <c r="J20" s="19"/>
      <c r="K20" s="19"/>
      <c r="L20" s="19"/>
    </row>
    <row r="21" spans="1:12" ht="13.5" customHeight="1">
      <c r="A21" s="21" t="s">
        <v>22</v>
      </c>
      <c r="B21" s="19"/>
      <c r="C21" s="19"/>
      <c r="D21" s="20"/>
      <c r="E21" s="20"/>
      <c r="F21" s="20"/>
      <c r="G21" s="19"/>
      <c r="H21" s="19"/>
      <c r="I21" s="19"/>
      <c r="J21" s="19"/>
      <c r="K21" s="19"/>
      <c r="L21" s="19"/>
    </row>
    <row r="22" spans="1:12" ht="18" customHeight="1">
      <c r="A22" s="21" t="s">
        <v>23</v>
      </c>
      <c r="B22" s="19"/>
      <c r="C22" s="19"/>
      <c r="D22" s="20"/>
      <c r="E22" s="20"/>
      <c r="F22" s="20"/>
      <c r="G22" s="19"/>
      <c r="H22" s="19"/>
      <c r="I22" s="19"/>
      <c r="J22" s="19"/>
      <c r="K22" s="19"/>
      <c r="L22" s="19"/>
    </row>
    <row r="23" spans="1:12" ht="13.5" customHeight="1">
      <c r="A23" s="21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>
      <c r="A24" s="22" t="s">
        <v>36</v>
      </c>
      <c r="B24" s="23"/>
      <c r="C24" s="23"/>
      <c r="D24" s="22"/>
      <c r="E24" s="23"/>
      <c r="F24" s="23"/>
      <c r="G24" s="23"/>
      <c r="H24" s="23"/>
      <c r="I24" s="23"/>
      <c r="J24" s="2"/>
      <c r="K24" s="2"/>
      <c r="L24" s="2"/>
    </row>
    <row r="25" spans="1:12" ht="13.5" customHeight="1">
      <c r="A25" s="22" t="s">
        <v>37</v>
      </c>
      <c r="B25" s="23"/>
      <c r="C25" s="23"/>
      <c r="D25" s="24"/>
      <c r="E25" s="24"/>
      <c r="F25" s="24"/>
      <c r="G25" s="23"/>
      <c r="H25" s="23"/>
      <c r="I25" s="23"/>
      <c r="J25" s="1"/>
      <c r="K25" s="1"/>
      <c r="L25" s="1"/>
    </row>
    <row r="26" spans="1:12" ht="16.5" customHeight="1">
      <c r="A26" s="32" t="s">
        <v>26</v>
      </c>
      <c r="B26" s="30"/>
      <c r="C26" s="30"/>
      <c r="D26" s="31"/>
      <c r="E26" s="31"/>
      <c r="F26" s="31"/>
      <c r="G26" s="30"/>
      <c r="H26" s="30"/>
      <c r="I26" s="30"/>
      <c r="J26" s="30"/>
      <c r="K26" s="30"/>
      <c r="L26" s="30"/>
    </row>
    <row r="27" spans="1:12" ht="12" customHeight="1">
      <c r="A27" s="25" t="s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sheetProtection sheet="1" objects="1" scenarios="1"/>
  <printOptions/>
  <pageMargins left="0.5" right="0.5" top="1" bottom="1" header="0.5" footer="0.5"/>
  <pageSetup horizontalDpi="600" verticalDpi="600" orientation="landscape" r:id="rId2"/>
  <headerFooter alignWithMargins="0">
    <oddFooter>&amp;L&amp;F  FR Lamm&amp;R&amp;D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Research Extension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2006-02-04T20:39:52Z</cp:lastPrinted>
  <dcterms:created xsi:type="dcterms:W3CDTF">2006-02-04T16:34:01Z</dcterms:created>
  <dcterms:modified xsi:type="dcterms:W3CDTF">2006-02-04T20:40:27Z</dcterms:modified>
  <cp:category/>
  <cp:version/>
  <cp:contentType/>
  <cp:contentStatus/>
</cp:coreProperties>
</file>